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lizmo.sharepoint.com/sites/scorebackup/Shared Documents/BLI Management/Presentations/"/>
    </mc:Choice>
  </mc:AlternateContent>
  <xr:revisionPtr revIDLastSave="0" documentId="8_{F7FFC5D9-2724-49C9-A7CE-08AF22192B19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1 -Profit Calc" sheetId="3" r:id="rId1"/>
    <sheet name="2 - Tuition Calc." sheetId="4" r:id="rId2"/>
    <sheet name="3 - Pay Calculator" sheetId="6" r:id="rId3"/>
    <sheet name="4 - Rent Calc" sheetId="2" r:id="rId4"/>
    <sheet name="4 - Occup. Calc" sheetId="9" r:id="rId5"/>
    <sheet name="Annual PL Template" sheetId="8" r:id="rId6"/>
  </sheets>
  <externalReferences>
    <externalReference r:id="rId7"/>
    <externalReference r:id="rId8"/>
    <externalReference r:id="rId9"/>
  </externalReferences>
  <definedNames>
    <definedName name="Annual_Interest_Rate" localSheetId="4">#REF!</definedName>
    <definedName name="Annual_Interest_Rate" localSheetId="5">#REF!</definedName>
    <definedName name="Annual_Interest_Rate">#REF!</definedName>
    <definedName name="Beg_Bal" localSheetId="5">#REF!</definedName>
    <definedName name="Beg_Bal">#REF!</definedName>
    <definedName name="Buildings" localSheetId="4">'[1]1-StartingPoint'!$C$10</definedName>
    <definedName name="Buildings">'[2]1-StartingPoint'!$C$10</definedName>
    <definedName name="Category1_Annual_Sales" localSheetId="4">[1]SalesForecastYear1!$O$26</definedName>
    <definedName name="Category1_Annual_Sales">[2]SalesForecastYear1!$O$26</definedName>
    <definedName name="Category1_SalesPrice" localSheetId="4">[1]SalesForecastYear1!#REF!</definedName>
    <definedName name="Category1_SalesPrice" localSheetId="5">[2]SalesForecastYear1!#REF!</definedName>
    <definedName name="Category1_SalesPrice">[2]SalesForecastYear1!#REF!</definedName>
    <definedName name="Category10_Annual_Sales" localSheetId="4">[1]SalesForecastYear1!#REF!</definedName>
    <definedName name="Category10_Annual_Sales" localSheetId="5">[2]SalesForecastYear1!#REF!</definedName>
    <definedName name="Category10_Annual_Sales">[2]SalesForecastYear1!#REF!</definedName>
    <definedName name="Category10_Sales" localSheetId="4">[1]SalesForecastYear1!#REF!</definedName>
    <definedName name="Category10_Sales" localSheetId="5">[2]SalesForecastYear1!#REF!</definedName>
    <definedName name="Category10_Sales">[2]SalesForecastYear1!#REF!</definedName>
    <definedName name="Category11" localSheetId="4">[1]SalesForecastYear1!#REF!</definedName>
    <definedName name="Category11" localSheetId="5">[2]SalesForecastYear1!#REF!</definedName>
    <definedName name="Category11">[2]SalesForecastYear1!#REF!</definedName>
    <definedName name="Category2_Annual_Sales" localSheetId="4">[1]SalesForecastYear1!$O$35</definedName>
    <definedName name="Category2_Annual_Sales">[2]SalesForecastYear1!$O$35</definedName>
    <definedName name="Category2_SalesPrice" localSheetId="4">[1]SalesForecastYear1!#REF!</definedName>
    <definedName name="Category2_SalesPrice" localSheetId="5">[2]SalesForecastYear1!#REF!</definedName>
    <definedName name="Category2_SalesPrice">[2]SalesForecastYear1!#REF!</definedName>
    <definedName name="Category23" localSheetId="4">[1]SalesForecastYear1!#REF!</definedName>
    <definedName name="Category23" localSheetId="5">[2]SalesForecastYear1!#REF!</definedName>
    <definedName name="Category23">[2]SalesForecastYear1!#REF!</definedName>
    <definedName name="Category3_Annual_Sales" localSheetId="4">[1]SalesForecastYear1!$O$42</definedName>
    <definedName name="Category3_Annual_Sales">[2]SalesForecastYear1!$O$42</definedName>
    <definedName name="Category3_SalesPrice" localSheetId="4">[1]SalesForecastYear1!#REF!</definedName>
    <definedName name="Category3_SalesPrice" localSheetId="5">[2]SalesForecastYear1!#REF!</definedName>
    <definedName name="Category3_SalesPrice">[2]SalesForecastYear1!#REF!</definedName>
    <definedName name="Category4_Annual_Sales" localSheetId="4">[1]SalesForecastYear1!$O$49</definedName>
    <definedName name="Category4_Annual_Sales">[2]SalesForecastYear1!$O$49</definedName>
    <definedName name="Category4_SalesPrice" localSheetId="4">[1]SalesForecastYear1!#REF!</definedName>
    <definedName name="Category4_SalesPrice" localSheetId="5">[2]SalesForecastYear1!#REF!</definedName>
    <definedName name="Category4_SalesPrice">[2]SalesForecastYear1!#REF!</definedName>
    <definedName name="Category5_Annual_Sales" localSheetId="4">[1]SalesForecastYear1!$O$56</definedName>
    <definedName name="Category5_Annual_Sales">[2]SalesForecastYear1!$O$56</definedName>
    <definedName name="Category5_SalesPrice" localSheetId="4">[1]SalesForecastYear1!#REF!</definedName>
    <definedName name="Category5_SalesPrice" localSheetId="5">[2]SalesForecastYear1!#REF!</definedName>
    <definedName name="Category5_SalesPrice">[2]SalesForecastYear1!#REF!</definedName>
    <definedName name="Category6_Annual_Sales" localSheetId="4">[1]SalesForecastYear1!#REF!</definedName>
    <definedName name="Category6_Annual_Sales" localSheetId="5">[2]SalesForecastYear1!#REF!</definedName>
    <definedName name="Category6_Annual_Sales">[2]SalesForecastYear1!#REF!</definedName>
    <definedName name="Category6_SalesPrice" localSheetId="4">[1]SalesForecastYear1!#REF!</definedName>
    <definedName name="Category6_SalesPrice" localSheetId="5">[2]SalesForecastYear1!#REF!</definedName>
    <definedName name="Category6_SalesPrice">[2]SalesForecastYear1!#REF!</definedName>
    <definedName name="category7_Annual_sales" localSheetId="4">[1]SalesForecastYear1!$O$70</definedName>
    <definedName name="category7_Annual_sales">[2]SalesForecastYear1!$O$70</definedName>
    <definedName name="Category8" localSheetId="4">[1]SalesForecastYear1!#REF!</definedName>
    <definedName name="Category8" localSheetId="5">[2]SalesForecastYear1!#REF!</definedName>
    <definedName name="Category8">[2]SalesForecastYear1!#REF!</definedName>
    <definedName name="Category8_Annual_Sales" localSheetId="4">[1]SalesForecastYear1!$O$63</definedName>
    <definedName name="Category8_Annual_Sales">[2]SalesForecastYear1!$O$63</definedName>
    <definedName name="Category9_Annual_Sales" localSheetId="4">[1]SalesForecastYear1!$O$77</definedName>
    <definedName name="Category9_Annual_Sales">[2]SalesForecastYear1!$O$77</definedName>
    <definedName name="CCDebt" localSheetId="4">'[1]1-StartingPoint'!$D$39</definedName>
    <definedName name="CCDebt">'[2]1-StartingPoint'!$D$39</definedName>
    <definedName name="COGS_Annual_Total" localSheetId="4">[1]SalesForecastYear1!#REF!</definedName>
    <definedName name="COGS_Annual_Total" localSheetId="5">[2]SalesForecastYear1!#REF!</definedName>
    <definedName name="COGS_Annual_Total">[2]SalesForecastYear1!#REF!</definedName>
    <definedName name="CommLoan" localSheetId="4">'[1]1-StartingPoint'!$D$37</definedName>
    <definedName name="CommLoan">'[2]1-StartingPoint'!$D$37</definedName>
    <definedName name="CommMortgage" localSheetId="4">'[1]1-StartingPoint'!$D$38</definedName>
    <definedName name="CommMortgage">'[2]1-StartingPoint'!$D$38</definedName>
    <definedName name="ContingencyCash" localSheetId="4">'[1]1-StartingPoint'!#REF!</definedName>
    <definedName name="ContingencyCash" localSheetId="5">'[2]1-StartingPoint'!#REF!</definedName>
    <definedName name="ContingencyCash">'[2]1-StartingPoint'!#REF!</definedName>
    <definedName name="Equipment" localSheetId="4">'[1]1-StartingPoint'!$C$12</definedName>
    <definedName name="Equipment">'[2]1-StartingPoint'!$C$12</definedName>
    <definedName name="Extra_Pay" localSheetId="5">#REF!</definedName>
    <definedName name="Extra_Pay">#REF!</definedName>
    <definedName name="Furniture" localSheetId="4">'[1]1-StartingPoint'!$C$13</definedName>
    <definedName name="Furniture">'[2]1-StartingPoint'!$C$13</definedName>
    <definedName name="gg" localSheetId="5">#REF!</definedName>
    <definedName name="gg">#REF!</definedName>
    <definedName name="Info_Entered" localSheetId="5">#REF!</definedName>
    <definedName name="Info_Entered">#REF!</definedName>
    <definedName name="Int" localSheetId="5">#REF!</definedName>
    <definedName name="Int">#REF!</definedName>
    <definedName name="InterestRate_ShortTerm" localSheetId="5">#REF!</definedName>
    <definedName name="InterestRate_ShortTerm">#REF!</definedName>
    <definedName name="Inventory" localSheetId="4">'[1]1-StartingPoint'!$C$21</definedName>
    <definedName name="Inventory">'[2]1-StartingPoint'!$C$21</definedName>
    <definedName name="Land" localSheetId="4">'[1]1-StartingPoint'!$C$9</definedName>
    <definedName name="Land">'[2]1-StartingPoint'!$C$9</definedName>
    <definedName name="Last_Row" localSheetId="2">IF('3 - Pay Calculator'!Values_Entered,Header_Row+'3 - Pay Calculator'!Number_of_Payments,Header_Row)</definedName>
    <definedName name="Last_Row" localSheetId="4">IF('4 - Occup. Calc'!Values_Entered,Header_Row+'4 - Occup. Calc'!Number_of_Payments,Header_Row)</definedName>
    <definedName name="Last_Row" localSheetId="5">IF('Annual PL Template'!Values_Entered,Header_Row+'Annual PL Template'!Number_of_Payments,Header_Row)</definedName>
    <definedName name="Last_Row">IF(Values_Entered,Header_Row+Number_of_Payments,Header_Row)</definedName>
    <definedName name="LeaseImprovements" localSheetId="4">'[1]1-StartingPoint'!$C$11</definedName>
    <definedName name="LeaseImprovements">'[2]1-StartingPoint'!$C$11</definedName>
    <definedName name="Loan_Amount" localSheetId="5">#REF!</definedName>
    <definedName name="Loan_Amount">#REF!</definedName>
    <definedName name="Loan_Term_Years" localSheetId="5">#REF!</definedName>
    <definedName name="Loan_Term_Years">#REF!</definedName>
    <definedName name="LoanAmount_ShortTerm" localSheetId="5">#REF!</definedName>
    <definedName name="LoanAmount_ShortTerm">#REF!</definedName>
    <definedName name="LoanTermYears_ShortTerm" localSheetId="5">#REF!</definedName>
    <definedName name="LoanTermYears_ShortTerm">#REF!</definedName>
    <definedName name="Margin_Annual_Total" localSheetId="4">[1]SalesForecastYear1!#REF!</definedName>
    <definedName name="Margin_Annual_Total" localSheetId="5">[2]SalesForecastYear1!#REF!</definedName>
    <definedName name="Margin_Annual_Total">[2]SalesForecastYear1!#REF!</definedName>
    <definedName name="Monthly_Payment_LongTerm" localSheetId="5">#REF!</definedName>
    <definedName name="Monthly_Payment_LongTerm">#REF!</definedName>
    <definedName name="NetIncomeY1" localSheetId="4">'[1]7b-IncomeStatementYrs1-3'!$C$67</definedName>
    <definedName name="NetIncomeY1">'[2]7b-IncomeStatementYrs1-3'!$C$67</definedName>
    <definedName name="NetIncomeY2" localSheetId="4">'[1]7b-IncomeStatementYrs1-3'!$E$67</definedName>
    <definedName name="NetIncomeY2">'[2]7b-IncomeStatementYrs1-3'!$E$67</definedName>
    <definedName name="NetIncomeY3" localSheetId="4">'[1]7b-IncomeStatementYrs1-3'!$G$67</definedName>
    <definedName name="NetIncomeY3">'[2]7b-IncomeStatementYrs1-3'!$G$67</definedName>
    <definedName name="Number_of_Payments" localSheetId="2">MATCH(0.01,End_Bal,-1)+1</definedName>
    <definedName name="Number_of_Payments" localSheetId="4">MATCH(0.01,End_Bal,-1)+1</definedName>
    <definedName name="Number_of_Payments" localSheetId="5">MATCH(0.01,End_Bal,-1)+1</definedName>
    <definedName name="Number_of_Payments">MATCH(0.01,End_Bal,-1)+1</definedName>
    <definedName name="OtherBankDebt" localSheetId="4">'[1]1-StartingPoint'!$D$41</definedName>
    <definedName name="OtherBankDebt">'[2]1-StartingPoint'!$D$41</definedName>
    <definedName name="OtherFixedAssets" localSheetId="4">'[1]1-StartingPoint'!$C$15</definedName>
    <definedName name="OtherFixedAssets">'[2]1-StartingPoint'!$C$15</definedName>
    <definedName name="OtherStartUp" localSheetId="4">'[1]1-StartingPoint'!$C$28</definedName>
    <definedName name="OtherStartUp">'[2]1-StartingPoint'!$C$28</definedName>
    <definedName name="OutsideInvest" localSheetId="4">'[1]1-StartingPoint'!$D$35</definedName>
    <definedName name="OutsideInvest">'[2]1-StartingPoint'!$D$35</definedName>
    <definedName name="OwnerEquity" localSheetId="4">'[1]1-StartingPoint'!$D$34</definedName>
    <definedName name="OwnerEquity">'[2]1-StartingPoint'!$D$34</definedName>
    <definedName name="Pay_Num" localSheetId="5">#REF!</definedName>
    <definedName name="Pay_Num">#REF!</definedName>
    <definedName name="Payments_per_Year" localSheetId="5">#REF!</definedName>
    <definedName name="Payments_per_Year">#REF!</definedName>
    <definedName name="PricePerUnit_Annual_Total" localSheetId="4">[1]SalesForecastYear1!#REF!</definedName>
    <definedName name="PricePerUnit_Annual_Total" localSheetId="5">[2]SalesForecastYear1!#REF!</definedName>
    <definedName name="PricePerUnit_Annual_Total">[2]SalesForecastYear1!#REF!</definedName>
    <definedName name="Princ" localSheetId="5">#REF!</definedName>
    <definedName name="Princ">#REF!</definedName>
    <definedName name="_xlnm.Print_Area" localSheetId="0">'1 -Profit Calc'!$A$9:$S$33</definedName>
    <definedName name="_xlnm.Print_Area" localSheetId="1">'2 - Tuition Calc.'!$B$1:$J$376</definedName>
    <definedName name="_xlnm.Print_Area" localSheetId="2">'3 - Pay Calculator'!$B$2:$I$98</definedName>
    <definedName name="_xlnm.Print_Area" localSheetId="4">'4 - Occup. Calc'!$A$2:$O$17</definedName>
    <definedName name="_xlnm.Print_Area" localSheetId="3">'4 - Rent Calc'!$B$1:$L$19</definedName>
    <definedName name="_xlnm.Print_Area" localSheetId="5">'Annual PL Template'!$B$2:$E$77</definedName>
    <definedName name="Projected_Yr2_COGS" localSheetId="4">'[1]3b-SalesForecastYrs1-3'!#REF!</definedName>
    <definedName name="Projected_Yr2_COGS" localSheetId="5">'[2]3b-SalesForecastYrs1-3'!#REF!</definedName>
    <definedName name="Projected_Yr2_COGS">'[2]3b-SalesForecastYrs1-3'!#REF!</definedName>
    <definedName name="Sales_Annual_Total" localSheetId="4">[1]SalesForecastYear1!$O$122</definedName>
    <definedName name="Sales_Annual_Total">[2]SalesForecastYear1!$O$122</definedName>
    <definedName name="SalesForecast_yr1" localSheetId="4">'[1]3b-SalesForecastYrs1-3'!#REF!</definedName>
    <definedName name="SalesForecast_yr1" localSheetId="5">'[2]3b-SalesForecastYrs1-3'!#REF!</definedName>
    <definedName name="SalesForecast_yr1">'[2]3b-SalesForecastYrs1-3'!#REF!</definedName>
    <definedName name="SalesForecast_yr2" localSheetId="4">'[1]3b-SalesForecastYrs1-3'!#REF!</definedName>
    <definedName name="SalesForecast_yr2" localSheetId="5">'[2]3b-SalesForecastYrs1-3'!#REF!</definedName>
    <definedName name="SalesForecast_yr2">'[2]3b-SalesForecastYrs1-3'!#REF!</definedName>
    <definedName name="SalesForecast_yr3" localSheetId="4">'[1]3b-SalesForecastYrs1-3'!#REF!</definedName>
    <definedName name="SalesForecast_yr3" localSheetId="5">'[2]3b-SalesForecastYrs1-3'!#REF!</definedName>
    <definedName name="SalesForecast_yr3">'[2]3b-SalesForecastYrs1-3'!#REF!</definedName>
    <definedName name="Sched_Pay" localSheetId="5">#REF!</definedName>
    <definedName name="Sched_Pay">#REF!</definedName>
    <definedName name="Scheduled_Extra_Payments" localSheetId="5">#REF!</definedName>
    <definedName name="Scheduled_Extra_Payments">#REF!</definedName>
    <definedName name="Scheduled_Monthly_Payment" localSheetId="5">#REF!</definedName>
    <definedName name="Scheduled_Monthly_Payment">#REF!</definedName>
    <definedName name="Total_Amount_Paid" localSheetId="5">#REF!</definedName>
    <definedName name="Total_Amount_Paid">#REF!</definedName>
    <definedName name="Total_Interest_Paid" localSheetId="5">#REF!</definedName>
    <definedName name="Total_Interest_Paid">#REF!</definedName>
    <definedName name="Total_Pay" localSheetId="5">#REF!</definedName>
    <definedName name="Total_Pay">#REF!</definedName>
    <definedName name="Total_Payments_LongTerm" localSheetId="5">#REF!</definedName>
    <definedName name="Total_Payments_LongTerm">#REF!</definedName>
    <definedName name="TotalOperatingCapital" localSheetId="4">'[1]1-StartingPoint'!$C$30</definedName>
    <definedName name="TotalOperatingCapital">'[2]1-StartingPoint'!$C$30</definedName>
    <definedName name="Unit1" localSheetId="4">[1]SalesForecastYear1!$E$8</definedName>
    <definedName name="Unit1">[2]SalesForecastYear1!$E$8</definedName>
    <definedName name="Unit1_Annual" localSheetId="4">[1]SalesForecastYear1!$O$25</definedName>
    <definedName name="Unit1_Annual">[2]SalesForecastYear1!$O$25</definedName>
    <definedName name="Unit10" localSheetId="4">[1]SalesForecastYear1!$E$21</definedName>
    <definedName name="Unit10">[2]SalesForecastYear1!$E$21</definedName>
    <definedName name="Unit10_Annual" localSheetId="4">[1]SalesForecastYear1!#REF!</definedName>
    <definedName name="Unit10_Annual" localSheetId="5">[2]SalesForecastYear1!#REF!</definedName>
    <definedName name="Unit10_Annual">[2]SalesForecastYear1!#REF!</definedName>
    <definedName name="Unit2" localSheetId="4">[1]SalesForecastYear1!$E$9</definedName>
    <definedName name="Unit2">[2]SalesForecastYear1!$E$9</definedName>
    <definedName name="Unit2_Annual" localSheetId="4">[1]SalesForecastYear1!$O$34</definedName>
    <definedName name="Unit2_Annual">[2]SalesForecastYear1!$O$34</definedName>
    <definedName name="Unit3" localSheetId="4">[1]SalesForecastYear1!$E$10</definedName>
    <definedName name="Unit3">[2]SalesForecastYear1!$E$10</definedName>
    <definedName name="Unit3_Annual" localSheetId="4">[1]SalesForecastYear1!$O$41</definedName>
    <definedName name="Unit3_Annual">[2]SalesForecastYear1!$O$41</definedName>
    <definedName name="Unit4" localSheetId="4">[1]SalesForecastYear1!$E$11</definedName>
    <definedName name="Unit4">[2]SalesForecastYear1!$E$11</definedName>
    <definedName name="Unit4_Annual" localSheetId="4">[1]SalesForecastYear1!$O$48</definedName>
    <definedName name="Unit4_Annual">[2]SalesForecastYear1!$O$48</definedName>
    <definedName name="Unit5" localSheetId="4">[1]SalesForecastYear1!$E$12</definedName>
    <definedName name="Unit5">[2]SalesForecastYear1!$E$12</definedName>
    <definedName name="Unit5_Annual" localSheetId="4">[1]SalesForecastYear1!$O$55</definedName>
    <definedName name="Unit5_Annual">[2]SalesForecastYear1!$O$55</definedName>
    <definedName name="Unit6" localSheetId="4">[1]SalesForecastYear1!$E$13</definedName>
    <definedName name="Unit6">[2]SalesForecastYear1!$E$13</definedName>
    <definedName name="Unit6_Annual" localSheetId="4">[1]SalesForecastYear1!#REF!</definedName>
    <definedName name="Unit6_Annual" localSheetId="5">[2]SalesForecastYear1!#REF!</definedName>
    <definedName name="Unit6_Annual">[2]SalesForecastYear1!#REF!</definedName>
    <definedName name="Unit7" localSheetId="4">[1]SalesForecastYear1!$E$14</definedName>
    <definedName name="Unit7">[2]SalesForecastYear1!$E$14</definedName>
    <definedName name="Unit7_Annual" localSheetId="4">[1]SalesForecastYear1!$O$69</definedName>
    <definedName name="Unit7_Annual">[2]SalesForecastYear1!$O$69</definedName>
    <definedName name="Unit8" localSheetId="4">[1]SalesForecastYear1!$E$18</definedName>
    <definedName name="Unit8">[2]SalesForecastYear1!$E$18</definedName>
    <definedName name="Unit8_Annual" localSheetId="4">[1]SalesForecastYear1!$O$62</definedName>
    <definedName name="Unit8_Annual">[2]SalesForecastYear1!$O$62</definedName>
    <definedName name="Unit9" localSheetId="4">[1]SalesForecastYear1!$E$19</definedName>
    <definedName name="Unit9">[2]SalesForecastYear1!$E$19</definedName>
    <definedName name="Unit9_Annual" localSheetId="4">[1]SalesForecastYear1!$O$76</definedName>
    <definedName name="Unit9_Annual">[2]SalesForecastYear1!$O$76</definedName>
    <definedName name="Units_Annual_Total" localSheetId="4">[1]SalesForecastYear1!#REF!</definedName>
    <definedName name="Units_Annual_Total" localSheetId="5">[2]SalesForecastYear1!#REF!</definedName>
    <definedName name="Units_Annual_Total">[2]SalesForecastYear1!#REF!</definedName>
    <definedName name="Values_Entered" localSheetId="2">IF(Loan_Amount*Interest_Rate*Loan_Years*Loan_Start&gt;0,1,0)</definedName>
    <definedName name="Values_Entered" localSheetId="4">IF(Loan_Amount*Interest_Rate*Loan_Years*Loan_Start&gt;0,1,0)</definedName>
    <definedName name="Values_Entered" localSheetId="5">IF('Annual PL Template'!Loan_Amount*Interest_Rate*Loan_Years*Loan_Start&gt;0,1,0)</definedName>
    <definedName name="Values_Entered">IF(Loan_Amount*Interest_Rate*Loan_Years*Loan_Start&gt;0,1,0)</definedName>
    <definedName name="VehicleLoan" localSheetId="4">'[1]1-StartingPoint'!$D$40</definedName>
    <definedName name="VehicleLoan">'[2]1-StartingPoint'!$D$40</definedName>
    <definedName name="Vehicles" localSheetId="4">'[1]1-StartingPoint'!$C$14</definedName>
    <definedName name="Vehicles">'[2]1-StartingPoint'!$C$14</definedName>
    <definedName name="Working_Capital" localSheetId="4">'[1]1-StartingPoint'!$C$29</definedName>
    <definedName name="Working_Capital">'[2]1-StartingPoint'!$C$29</definedName>
    <definedName name="Y1EndingCashBal" localSheetId="4">'[1]6a-CashFlowYear1'!$N$33</definedName>
    <definedName name="Y1EndingCashBal">'[2]6a-CashFlowYear1'!$N$33</definedName>
    <definedName name="YearlyPayments_ShortTerm" localSheetId="5">#REF!</definedName>
    <definedName name="YearlyPayments_ShortTer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9" l="1"/>
  <c r="J12" i="9"/>
  <c r="I12" i="9"/>
  <c r="H12" i="9"/>
  <c r="J11" i="9"/>
  <c r="I11" i="9"/>
  <c r="H11" i="9"/>
  <c r="I10" i="9"/>
  <c r="J10" i="9" s="1"/>
  <c r="H10" i="9"/>
  <c r="I9" i="9"/>
  <c r="J9" i="9" s="1"/>
  <c r="H9" i="9"/>
  <c r="I8" i="9"/>
  <c r="J8" i="9" s="1"/>
  <c r="H8" i="9"/>
  <c r="I7" i="9"/>
  <c r="J7" i="9" s="1"/>
  <c r="H7" i="9"/>
  <c r="I6" i="9"/>
  <c r="J6" i="9" s="1"/>
  <c r="H6" i="9"/>
  <c r="I5" i="9"/>
  <c r="H5" i="9"/>
  <c r="I14" i="9" l="1"/>
  <c r="J15" i="9" s="1"/>
  <c r="E14" i="9"/>
  <c r="F14" i="9" s="1"/>
  <c r="J5" i="9"/>
  <c r="B15" i="9"/>
  <c r="E10" i="9" l="1"/>
  <c r="E7" i="9"/>
  <c r="E5" i="9"/>
  <c r="E13" i="9" s="1"/>
  <c r="E15" i="9" s="1"/>
  <c r="K5" i="9" s="1"/>
  <c r="K15" i="9" s="1"/>
  <c r="K16" i="9" s="1"/>
  <c r="E12" i="9"/>
  <c r="E9" i="9"/>
  <c r="E8" i="9"/>
  <c r="E11" i="9"/>
  <c r="E6" i="9"/>
  <c r="K11" i="9" l="1"/>
  <c r="K12" i="9"/>
  <c r="K9" i="9"/>
  <c r="K10" i="9"/>
  <c r="K7" i="9"/>
  <c r="K8" i="9"/>
  <c r="K6" i="9"/>
  <c r="C79" i="6" l="1"/>
  <c r="C71" i="6"/>
  <c r="C63" i="6"/>
  <c r="C73" i="8"/>
  <c r="D69" i="8"/>
  <c r="D68" i="8"/>
  <c r="C69" i="8"/>
  <c r="C68" i="8"/>
  <c r="C67" i="8"/>
  <c r="E4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C21" i="8"/>
  <c r="C20" i="8"/>
  <c r="C16" i="8"/>
  <c r="C15" i="8"/>
  <c r="C14" i="8"/>
  <c r="C13" i="8"/>
  <c r="C12" i="8"/>
  <c r="C11" i="8"/>
  <c r="C10" i="8"/>
  <c r="C9" i="8"/>
  <c r="C8" i="8"/>
  <c r="C7" i="8"/>
  <c r="C6" i="8"/>
  <c r="C5" i="8"/>
  <c r="C55" i="6"/>
  <c r="I95" i="6"/>
  <c r="I98" i="6" s="1"/>
  <c r="I87" i="6"/>
  <c r="I90" i="6" s="1"/>
  <c r="I79" i="6"/>
  <c r="I82" i="6" s="1"/>
  <c r="I74" i="6"/>
  <c r="I71" i="6"/>
  <c r="I63" i="6"/>
  <c r="I66" i="6" s="1"/>
  <c r="I55" i="6"/>
  <c r="I58" i="6" s="1"/>
  <c r="I47" i="6"/>
  <c r="I50" i="6" s="1"/>
  <c r="M355" i="4"/>
  <c r="M354" i="4"/>
  <c r="M350" i="4"/>
  <c r="M323" i="4"/>
  <c r="M319" i="4"/>
  <c r="M324" i="4" s="1"/>
  <c r="M292" i="4"/>
  <c r="M288" i="4"/>
  <c r="M293" i="4" s="1"/>
  <c r="M261" i="4"/>
  <c r="M257" i="4"/>
  <c r="M262" i="4" s="1"/>
  <c r="M230" i="4"/>
  <c r="M231" i="4" s="1"/>
  <c r="M226" i="4"/>
  <c r="M199" i="4"/>
  <c r="M195" i="4"/>
  <c r="M168" i="4"/>
  <c r="M164" i="4"/>
  <c r="M169" i="4" s="1"/>
  <c r="M137" i="4"/>
  <c r="M133" i="4"/>
  <c r="M138" i="4" s="1"/>
  <c r="M106" i="4"/>
  <c r="M102" i="4"/>
  <c r="M107" i="4" s="1"/>
  <c r="M75" i="4"/>
  <c r="M71" i="4"/>
  <c r="M76" i="4" s="1"/>
  <c r="M200" i="4" l="1"/>
  <c r="Q24" i="3" l="1"/>
  <c r="G10" i="2"/>
  <c r="H10" i="2" s="1"/>
  <c r="N24" i="3"/>
  <c r="Q29" i="3"/>
  <c r="Q28" i="3"/>
  <c r="N29" i="3"/>
  <c r="N28" i="3"/>
  <c r="I29" i="3"/>
  <c r="K29" i="3" s="1"/>
  <c r="I28" i="3"/>
  <c r="K28" i="3" s="1"/>
  <c r="E29" i="3"/>
  <c r="E28" i="3"/>
  <c r="E27" i="3"/>
  <c r="E23" i="3"/>
  <c r="R173" i="4"/>
  <c r="R172" i="4"/>
  <c r="O173" i="4"/>
  <c r="P173" i="4" s="1"/>
  <c r="O172" i="4"/>
  <c r="P172" i="4" s="1"/>
  <c r="Q172" i="4" s="1" a="1"/>
  <c r="Q172" i="4" s="1"/>
  <c r="D126" i="4" l="1"/>
  <c r="G11" i="2"/>
  <c r="H11" i="2" s="1"/>
  <c r="F11" i="2"/>
  <c r="F10" i="2"/>
  <c r="F95" i="6"/>
  <c r="F98" i="6" s="1"/>
  <c r="B92" i="6"/>
  <c r="H92" i="6" s="1"/>
  <c r="C95" i="6"/>
  <c r="C98" i="6" s="1"/>
  <c r="B84" i="6"/>
  <c r="B60" i="6"/>
  <c r="H60" i="6" s="1"/>
  <c r="C23" i="6"/>
  <c r="C26" i="6" s="1"/>
  <c r="I19" i="3" s="1"/>
  <c r="C31" i="6"/>
  <c r="C34" i="6" s="1"/>
  <c r="I20" i="3" s="1"/>
  <c r="C39" i="6"/>
  <c r="C42" i="6" s="1"/>
  <c r="I21" i="3" s="1"/>
  <c r="C15" i="6"/>
  <c r="C18" i="6" s="1"/>
  <c r="I18" i="3" s="1"/>
  <c r="F63" i="6"/>
  <c r="F66" i="6" s="1"/>
  <c r="C66" i="6"/>
  <c r="I24" i="3" s="1"/>
  <c r="B52" i="6"/>
  <c r="E52" i="6" s="1"/>
  <c r="Q23" i="3"/>
  <c r="F55" i="6"/>
  <c r="F58" i="6" s="1"/>
  <c r="N23" i="3" s="1"/>
  <c r="C58" i="6"/>
  <c r="C347" i="4"/>
  <c r="C316" i="4"/>
  <c r="E374" i="4"/>
  <c r="D374" i="4"/>
  <c r="C374" i="4"/>
  <c r="F373" i="4"/>
  <c r="H373" i="4" s="1"/>
  <c r="J373" i="4" s="1"/>
  <c r="F372" i="4"/>
  <c r="H372" i="4" s="1"/>
  <c r="J372" i="4" s="1"/>
  <c r="F371" i="4"/>
  <c r="H371" i="4" s="1"/>
  <c r="J371" i="4" s="1"/>
  <c r="F370" i="4"/>
  <c r="H370" i="4" s="1"/>
  <c r="J370" i="4" s="1"/>
  <c r="F369" i="4"/>
  <c r="H369" i="4" s="1"/>
  <c r="J369" i="4" s="1"/>
  <c r="F368" i="4"/>
  <c r="H368" i="4" s="1"/>
  <c r="J368" i="4" s="1"/>
  <c r="F367" i="4"/>
  <c r="H367" i="4" s="1"/>
  <c r="J367" i="4" s="1"/>
  <c r="F366" i="4"/>
  <c r="H366" i="4" s="1"/>
  <c r="J366" i="4" s="1"/>
  <c r="F365" i="4"/>
  <c r="H365" i="4" s="1"/>
  <c r="J365" i="4" s="1"/>
  <c r="F364" i="4"/>
  <c r="H364" i="4" s="1"/>
  <c r="J364" i="4" s="1"/>
  <c r="F363" i="4"/>
  <c r="H363" i="4" s="1"/>
  <c r="J363" i="4" s="1"/>
  <c r="F362" i="4"/>
  <c r="H362" i="4" s="1"/>
  <c r="J362" i="4" s="1"/>
  <c r="F361" i="4"/>
  <c r="H361" i="4" s="1"/>
  <c r="J361" i="4" s="1"/>
  <c r="F360" i="4"/>
  <c r="H360" i="4" s="1"/>
  <c r="J360" i="4" s="1"/>
  <c r="F359" i="4"/>
  <c r="H359" i="4" s="1"/>
  <c r="J359" i="4" s="1"/>
  <c r="F358" i="4"/>
  <c r="H358" i="4" s="1"/>
  <c r="J358" i="4" s="1"/>
  <c r="F357" i="4"/>
  <c r="H357" i="4" s="1"/>
  <c r="J357" i="4" s="1"/>
  <c r="F356" i="4"/>
  <c r="H356" i="4" s="1"/>
  <c r="J356" i="4" s="1"/>
  <c r="F355" i="4"/>
  <c r="H355" i="4" s="1"/>
  <c r="J355" i="4" s="1"/>
  <c r="F354" i="4"/>
  <c r="H354" i="4" s="1"/>
  <c r="J354" i="4" s="1"/>
  <c r="F353" i="4"/>
  <c r="H353" i="4" s="1"/>
  <c r="J353" i="4" s="1"/>
  <c r="F352" i="4"/>
  <c r="H352" i="4" s="1"/>
  <c r="J352" i="4" s="1"/>
  <c r="F351" i="4"/>
  <c r="H351" i="4" s="1"/>
  <c r="J351" i="4" s="1"/>
  <c r="F350" i="4"/>
  <c r="H350" i="4" s="1"/>
  <c r="J350" i="4" s="1"/>
  <c r="F349" i="4"/>
  <c r="H349" i="4" s="1"/>
  <c r="E343" i="4"/>
  <c r="D343" i="4"/>
  <c r="C343" i="4"/>
  <c r="D344" i="4" s="1"/>
  <c r="F342" i="4"/>
  <c r="H342" i="4" s="1"/>
  <c r="J342" i="4" s="1"/>
  <c r="F341" i="4"/>
  <c r="H341" i="4" s="1"/>
  <c r="J341" i="4" s="1"/>
  <c r="F340" i="4"/>
  <c r="H340" i="4" s="1"/>
  <c r="J340" i="4" s="1"/>
  <c r="F339" i="4"/>
  <c r="H339" i="4" s="1"/>
  <c r="J339" i="4" s="1"/>
  <c r="F338" i="4"/>
  <c r="H338" i="4" s="1"/>
  <c r="J338" i="4" s="1"/>
  <c r="F337" i="4"/>
  <c r="H337" i="4" s="1"/>
  <c r="J337" i="4" s="1"/>
  <c r="F336" i="4"/>
  <c r="H336" i="4" s="1"/>
  <c r="J336" i="4" s="1"/>
  <c r="F335" i="4"/>
  <c r="H335" i="4" s="1"/>
  <c r="J335" i="4" s="1"/>
  <c r="F334" i="4"/>
  <c r="H334" i="4" s="1"/>
  <c r="J334" i="4" s="1"/>
  <c r="F333" i="4"/>
  <c r="H333" i="4" s="1"/>
  <c r="J333" i="4" s="1"/>
  <c r="F332" i="4"/>
  <c r="H332" i="4" s="1"/>
  <c r="J332" i="4" s="1"/>
  <c r="F331" i="4"/>
  <c r="H331" i="4" s="1"/>
  <c r="J331" i="4" s="1"/>
  <c r="F330" i="4"/>
  <c r="H330" i="4" s="1"/>
  <c r="J330" i="4" s="1"/>
  <c r="F329" i="4"/>
  <c r="H329" i="4" s="1"/>
  <c r="J329" i="4" s="1"/>
  <c r="F328" i="4"/>
  <c r="H328" i="4" s="1"/>
  <c r="J328" i="4" s="1"/>
  <c r="F327" i="4"/>
  <c r="H327" i="4" s="1"/>
  <c r="J327" i="4" s="1"/>
  <c r="F326" i="4"/>
  <c r="H326" i="4" s="1"/>
  <c r="J326" i="4" s="1"/>
  <c r="F325" i="4"/>
  <c r="H325" i="4" s="1"/>
  <c r="J325" i="4" s="1"/>
  <c r="F324" i="4"/>
  <c r="H324" i="4" s="1"/>
  <c r="J324" i="4" s="1"/>
  <c r="F323" i="4"/>
  <c r="H323" i="4" s="1"/>
  <c r="J323" i="4" s="1"/>
  <c r="F322" i="4"/>
  <c r="H322" i="4" s="1"/>
  <c r="J322" i="4" s="1"/>
  <c r="F321" i="4"/>
  <c r="H321" i="4" s="1"/>
  <c r="J321" i="4" s="1"/>
  <c r="F320" i="4"/>
  <c r="H320" i="4" s="1"/>
  <c r="J320" i="4" s="1"/>
  <c r="F319" i="4"/>
  <c r="H319" i="4" s="1"/>
  <c r="J319" i="4" s="1"/>
  <c r="F318" i="4"/>
  <c r="H318" i="4" s="1"/>
  <c r="J318" i="4" s="1"/>
  <c r="D312" i="4"/>
  <c r="E312" i="4"/>
  <c r="C312" i="4"/>
  <c r="F311" i="4"/>
  <c r="H311" i="4" s="1"/>
  <c r="J311" i="4" s="1"/>
  <c r="F310" i="4"/>
  <c r="H310" i="4" s="1"/>
  <c r="J310" i="4" s="1"/>
  <c r="F309" i="4"/>
  <c r="H309" i="4" s="1"/>
  <c r="J309" i="4" s="1"/>
  <c r="F308" i="4"/>
  <c r="H308" i="4" s="1"/>
  <c r="J308" i="4" s="1"/>
  <c r="F307" i="4"/>
  <c r="H307" i="4" s="1"/>
  <c r="J307" i="4" s="1"/>
  <c r="F306" i="4"/>
  <c r="H306" i="4" s="1"/>
  <c r="J306" i="4" s="1"/>
  <c r="F305" i="4"/>
  <c r="H305" i="4" s="1"/>
  <c r="J305" i="4" s="1"/>
  <c r="F304" i="4"/>
  <c r="H304" i="4" s="1"/>
  <c r="J304" i="4" s="1"/>
  <c r="F303" i="4"/>
  <c r="H303" i="4" s="1"/>
  <c r="J303" i="4" s="1"/>
  <c r="F302" i="4"/>
  <c r="H302" i="4" s="1"/>
  <c r="J302" i="4" s="1"/>
  <c r="F301" i="4"/>
  <c r="H301" i="4" s="1"/>
  <c r="J301" i="4" s="1"/>
  <c r="F300" i="4"/>
  <c r="H300" i="4" s="1"/>
  <c r="J300" i="4" s="1"/>
  <c r="F299" i="4"/>
  <c r="H299" i="4" s="1"/>
  <c r="J299" i="4" s="1"/>
  <c r="F298" i="4"/>
  <c r="H298" i="4" s="1"/>
  <c r="J298" i="4" s="1"/>
  <c r="F297" i="4"/>
  <c r="H297" i="4" s="1"/>
  <c r="J297" i="4" s="1"/>
  <c r="F296" i="4"/>
  <c r="H296" i="4" s="1"/>
  <c r="J296" i="4" s="1"/>
  <c r="F295" i="4"/>
  <c r="H295" i="4" s="1"/>
  <c r="J295" i="4" s="1"/>
  <c r="F294" i="4"/>
  <c r="H294" i="4" s="1"/>
  <c r="J294" i="4" s="1"/>
  <c r="F293" i="4"/>
  <c r="H293" i="4" s="1"/>
  <c r="J293" i="4" s="1"/>
  <c r="F292" i="4"/>
  <c r="H292" i="4" s="1"/>
  <c r="J292" i="4" s="1"/>
  <c r="F291" i="4"/>
  <c r="H291" i="4" s="1"/>
  <c r="J291" i="4" s="1"/>
  <c r="F290" i="4"/>
  <c r="H290" i="4" s="1"/>
  <c r="J290" i="4" s="1"/>
  <c r="F289" i="4"/>
  <c r="H289" i="4" s="1"/>
  <c r="J289" i="4" s="1"/>
  <c r="F288" i="4"/>
  <c r="H288" i="4" s="1"/>
  <c r="J288" i="4" s="1"/>
  <c r="F287" i="4"/>
  <c r="H287" i="4" s="1"/>
  <c r="E281" i="4"/>
  <c r="D281" i="4"/>
  <c r="C281" i="4"/>
  <c r="D26" i="3" s="1"/>
  <c r="E26" i="3" s="1"/>
  <c r="C223" i="4"/>
  <c r="E250" i="4"/>
  <c r="D250" i="4"/>
  <c r="C250" i="4"/>
  <c r="F249" i="4"/>
  <c r="H249" i="4" s="1"/>
  <c r="J249" i="4" s="1"/>
  <c r="F248" i="4"/>
  <c r="H248" i="4" s="1"/>
  <c r="J248" i="4" s="1"/>
  <c r="F247" i="4"/>
  <c r="H247" i="4" s="1"/>
  <c r="J247" i="4" s="1"/>
  <c r="F246" i="4"/>
  <c r="H246" i="4" s="1"/>
  <c r="J246" i="4" s="1"/>
  <c r="F245" i="4"/>
  <c r="H245" i="4" s="1"/>
  <c r="J245" i="4" s="1"/>
  <c r="F244" i="4"/>
  <c r="H244" i="4" s="1"/>
  <c r="J244" i="4" s="1"/>
  <c r="F243" i="4"/>
  <c r="H243" i="4" s="1"/>
  <c r="J243" i="4" s="1"/>
  <c r="F242" i="4"/>
  <c r="H242" i="4" s="1"/>
  <c r="J242" i="4" s="1"/>
  <c r="F241" i="4"/>
  <c r="H241" i="4" s="1"/>
  <c r="J241" i="4" s="1"/>
  <c r="F240" i="4"/>
  <c r="H240" i="4" s="1"/>
  <c r="J240" i="4" s="1"/>
  <c r="F239" i="4"/>
  <c r="H239" i="4" s="1"/>
  <c r="J239" i="4" s="1"/>
  <c r="F238" i="4"/>
  <c r="H238" i="4" s="1"/>
  <c r="J238" i="4" s="1"/>
  <c r="F237" i="4"/>
  <c r="H237" i="4" s="1"/>
  <c r="J237" i="4" s="1"/>
  <c r="F236" i="4"/>
  <c r="H236" i="4" s="1"/>
  <c r="J236" i="4" s="1"/>
  <c r="F235" i="4"/>
  <c r="H235" i="4" s="1"/>
  <c r="J235" i="4" s="1"/>
  <c r="F234" i="4"/>
  <c r="H234" i="4" s="1"/>
  <c r="J234" i="4" s="1"/>
  <c r="F233" i="4"/>
  <c r="H233" i="4" s="1"/>
  <c r="J233" i="4" s="1"/>
  <c r="F232" i="4"/>
  <c r="H232" i="4" s="1"/>
  <c r="J232" i="4" s="1"/>
  <c r="F231" i="4"/>
  <c r="H231" i="4" s="1"/>
  <c r="J231" i="4" s="1"/>
  <c r="F230" i="4"/>
  <c r="H230" i="4" s="1"/>
  <c r="J230" i="4" s="1"/>
  <c r="F229" i="4"/>
  <c r="H229" i="4" s="1"/>
  <c r="J229" i="4" s="1"/>
  <c r="F228" i="4"/>
  <c r="H228" i="4" s="1"/>
  <c r="J228" i="4" s="1"/>
  <c r="F227" i="4"/>
  <c r="H227" i="4" s="1"/>
  <c r="J227" i="4" s="1"/>
  <c r="F226" i="4"/>
  <c r="H226" i="4" s="1"/>
  <c r="J226" i="4" s="1"/>
  <c r="F225" i="4"/>
  <c r="H225" i="4" s="1"/>
  <c r="J225" i="4" s="1"/>
  <c r="E219" i="4"/>
  <c r="D219" i="4"/>
  <c r="C219" i="4"/>
  <c r="F218" i="4"/>
  <c r="H218" i="4" s="1"/>
  <c r="J218" i="4" s="1"/>
  <c r="F217" i="4"/>
  <c r="H217" i="4" s="1"/>
  <c r="J217" i="4" s="1"/>
  <c r="F216" i="4"/>
  <c r="H216" i="4" s="1"/>
  <c r="J216" i="4" s="1"/>
  <c r="F215" i="4"/>
  <c r="H215" i="4" s="1"/>
  <c r="J215" i="4" s="1"/>
  <c r="F214" i="4"/>
  <c r="H214" i="4" s="1"/>
  <c r="J214" i="4" s="1"/>
  <c r="F213" i="4"/>
  <c r="H213" i="4" s="1"/>
  <c r="J213" i="4" s="1"/>
  <c r="F212" i="4"/>
  <c r="H212" i="4" s="1"/>
  <c r="J212" i="4" s="1"/>
  <c r="F211" i="4"/>
  <c r="H211" i="4" s="1"/>
  <c r="J211" i="4" s="1"/>
  <c r="F210" i="4"/>
  <c r="H210" i="4" s="1"/>
  <c r="J210" i="4" s="1"/>
  <c r="F209" i="4"/>
  <c r="H209" i="4" s="1"/>
  <c r="J209" i="4" s="1"/>
  <c r="F208" i="4"/>
  <c r="H208" i="4" s="1"/>
  <c r="J208" i="4" s="1"/>
  <c r="F207" i="4"/>
  <c r="H207" i="4" s="1"/>
  <c r="J207" i="4" s="1"/>
  <c r="F206" i="4"/>
  <c r="H206" i="4" s="1"/>
  <c r="J206" i="4" s="1"/>
  <c r="F205" i="4"/>
  <c r="H205" i="4" s="1"/>
  <c r="J205" i="4" s="1"/>
  <c r="F204" i="4"/>
  <c r="H204" i="4" s="1"/>
  <c r="J204" i="4" s="1"/>
  <c r="F203" i="4"/>
  <c r="H203" i="4" s="1"/>
  <c r="J203" i="4" s="1"/>
  <c r="F202" i="4"/>
  <c r="H202" i="4" s="1"/>
  <c r="J202" i="4" s="1"/>
  <c r="F201" i="4"/>
  <c r="H201" i="4" s="1"/>
  <c r="J201" i="4" s="1"/>
  <c r="F200" i="4"/>
  <c r="H200" i="4" s="1"/>
  <c r="J200" i="4" s="1"/>
  <c r="F199" i="4"/>
  <c r="H199" i="4" s="1"/>
  <c r="J199" i="4" s="1"/>
  <c r="F198" i="4"/>
  <c r="H198" i="4" s="1"/>
  <c r="J198" i="4" s="1"/>
  <c r="F197" i="4"/>
  <c r="H197" i="4" s="1"/>
  <c r="J197" i="4" s="1"/>
  <c r="F196" i="4"/>
  <c r="H196" i="4" s="1"/>
  <c r="J196" i="4" s="1"/>
  <c r="F195" i="4"/>
  <c r="H195" i="4" s="1"/>
  <c r="J195" i="4" s="1"/>
  <c r="F194" i="4"/>
  <c r="H194" i="4" s="1"/>
  <c r="C68" i="4"/>
  <c r="C192" i="4"/>
  <c r="C161" i="4"/>
  <c r="E188" i="4"/>
  <c r="D188" i="4"/>
  <c r="C188" i="4"/>
  <c r="I189" i="4" s="1"/>
  <c r="F187" i="4"/>
  <c r="H187" i="4" s="1"/>
  <c r="J187" i="4" s="1"/>
  <c r="F186" i="4"/>
  <c r="H186" i="4" s="1"/>
  <c r="J186" i="4" s="1"/>
  <c r="F185" i="4"/>
  <c r="H185" i="4" s="1"/>
  <c r="J185" i="4" s="1"/>
  <c r="F184" i="4"/>
  <c r="H184" i="4" s="1"/>
  <c r="J184" i="4" s="1"/>
  <c r="F183" i="4"/>
  <c r="H183" i="4" s="1"/>
  <c r="J183" i="4" s="1"/>
  <c r="F182" i="4"/>
  <c r="H182" i="4" s="1"/>
  <c r="J182" i="4" s="1"/>
  <c r="F181" i="4"/>
  <c r="H181" i="4" s="1"/>
  <c r="J181" i="4" s="1"/>
  <c r="F180" i="4"/>
  <c r="H180" i="4" s="1"/>
  <c r="J180" i="4" s="1"/>
  <c r="F179" i="4"/>
  <c r="H179" i="4" s="1"/>
  <c r="J179" i="4" s="1"/>
  <c r="F178" i="4"/>
  <c r="H178" i="4" s="1"/>
  <c r="J178" i="4" s="1"/>
  <c r="F177" i="4"/>
  <c r="H177" i="4" s="1"/>
  <c r="J177" i="4" s="1"/>
  <c r="F176" i="4"/>
  <c r="H176" i="4" s="1"/>
  <c r="J176" i="4" s="1"/>
  <c r="F175" i="4"/>
  <c r="H175" i="4" s="1"/>
  <c r="J175" i="4" s="1"/>
  <c r="F174" i="4"/>
  <c r="H174" i="4" s="1"/>
  <c r="J174" i="4" s="1"/>
  <c r="F173" i="4"/>
  <c r="H173" i="4" s="1"/>
  <c r="J173" i="4" s="1"/>
  <c r="F172" i="4"/>
  <c r="H172" i="4" s="1"/>
  <c r="J172" i="4" s="1"/>
  <c r="F171" i="4"/>
  <c r="H171" i="4" s="1"/>
  <c r="J171" i="4" s="1"/>
  <c r="F170" i="4"/>
  <c r="H170" i="4" s="1"/>
  <c r="J170" i="4" s="1"/>
  <c r="F169" i="4"/>
  <c r="H169" i="4" s="1"/>
  <c r="J169" i="4" s="1"/>
  <c r="F168" i="4"/>
  <c r="H168" i="4" s="1"/>
  <c r="J168" i="4" s="1"/>
  <c r="F167" i="4"/>
  <c r="H167" i="4" s="1"/>
  <c r="J167" i="4" s="1"/>
  <c r="F166" i="4"/>
  <c r="H166" i="4" s="1"/>
  <c r="J166" i="4" s="1"/>
  <c r="F165" i="4"/>
  <c r="H165" i="4" s="1"/>
  <c r="J165" i="4" s="1"/>
  <c r="F164" i="4"/>
  <c r="H164" i="4" s="1"/>
  <c r="J164" i="4" s="1"/>
  <c r="F163" i="4"/>
  <c r="H163" i="4" s="1"/>
  <c r="J163" i="4" s="1"/>
  <c r="C130" i="4"/>
  <c r="E157" i="4"/>
  <c r="D157" i="4"/>
  <c r="C157" i="4"/>
  <c r="G158" i="4" s="1"/>
  <c r="F156" i="4"/>
  <c r="H156" i="4" s="1"/>
  <c r="J156" i="4" s="1"/>
  <c r="F155" i="4"/>
  <c r="H155" i="4" s="1"/>
  <c r="J155" i="4" s="1"/>
  <c r="F154" i="4"/>
  <c r="H154" i="4" s="1"/>
  <c r="J154" i="4" s="1"/>
  <c r="F153" i="4"/>
  <c r="H153" i="4" s="1"/>
  <c r="J153" i="4" s="1"/>
  <c r="F152" i="4"/>
  <c r="H152" i="4" s="1"/>
  <c r="J152" i="4" s="1"/>
  <c r="F151" i="4"/>
  <c r="H151" i="4" s="1"/>
  <c r="J151" i="4" s="1"/>
  <c r="F150" i="4"/>
  <c r="H150" i="4" s="1"/>
  <c r="J150" i="4" s="1"/>
  <c r="F149" i="4"/>
  <c r="H149" i="4" s="1"/>
  <c r="J149" i="4" s="1"/>
  <c r="F148" i="4"/>
  <c r="H148" i="4" s="1"/>
  <c r="J148" i="4" s="1"/>
  <c r="F147" i="4"/>
  <c r="H147" i="4" s="1"/>
  <c r="J147" i="4" s="1"/>
  <c r="F146" i="4"/>
  <c r="H146" i="4" s="1"/>
  <c r="J146" i="4" s="1"/>
  <c r="F145" i="4"/>
  <c r="H145" i="4" s="1"/>
  <c r="J145" i="4" s="1"/>
  <c r="F144" i="4"/>
  <c r="H144" i="4" s="1"/>
  <c r="J144" i="4" s="1"/>
  <c r="F143" i="4"/>
  <c r="H143" i="4" s="1"/>
  <c r="J143" i="4" s="1"/>
  <c r="F142" i="4"/>
  <c r="H142" i="4" s="1"/>
  <c r="J142" i="4" s="1"/>
  <c r="F141" i="4"/>
  <c r="H141" i="4" s="1"/>
  <c r="J141" i="4" s="1"/>
  <c r="F140" i="4"/>
  <c r="H140" i="4" s="1"/>
  <c r="J140" i="4" s="1"/>
  <c r="F139" i="4"/>
  <c r="H139" i="4" s="1"/>
  <c r="J139" i="4" s="1"/>
  <c r="F138" i="4"/>
  <c r="H138" i="4" s="1"/>
  <c r="J138" i="4" s="1"/>
  <c r="F137" i="4"/>
  <c r="H137" i="4" s="1"/>
  <c r="J137" i="4" s="1"/>
  <c r="F136" i="4"/>
  <c r="H136" i="4" s="1"/>
  <c r="J136" i="4" s="1"/>
  <c r="F135" i="4"/>
  <c r="H135" i="4" s="1"/>
  <c r="J135" i="4" s="1"/>
  <c r="F134" i="4"/>
  <c r="H134" i="4" s="1"/>
  <c r="J134" i="4" s="1"/>
  <c r="F133" i="4"/>
  <c r="H133" i="4" s="1"/>
  <c r="J133" i="4" s="1"/>
  <c r="F132" i="4"/>
  <c r="E126" i="4"/>
  <c r="C126" i="4"/>
  <c r="E127" i="4" s="1"/>
  <c r="F125" i="4"/>
  <c r="H125" i="4" s="1"/>
  <c r="J125" i="4" s="1"/>
  <c r="F124" i="4"/>
  <c r="H124" i="4" s="1"/>
  <c r="J124" i="4" s="1"/>
  <c r="F123" i="4"/>
  <c r="H123" i="4" s="1"/>
  <c r="J123" i="4" s="1"/>
  <c r="F122" i="4"/>
  <c r="H122" i="4" s="1"/>
  <c r="J122" i="4" s="1"/>
  <c r="F121" i="4"/>
  <c r="H121" i="4" s="1"/>
  <c r="J121" i="4" s="1"/>
  <c r="F120" i="4"/>
  <c r="H120" i="4" s="1"/>
  <c r="J120" i="4" s="1"/>
  <c r="F119" i="4"/>
  <c r="H119" i="4" s="1"/>
  <c r="J119" i="4" s="1"/>
  <c r="F118" i="4"/>
  <c r="H118" i="4" s="1"/>
  <c r="J118" i="4" s="1"/>
  <c r="F117" i="4"/>
  <c r="H117" i="4" s="1"/>
  <c r="J117" i="4" s="1"/>
  <c r="F116" i="4"/>
  <c r="H116" i="4" s="1"/>
  <c r="J116" i="4" s="1"/>
  <c r="F115" i="4"/>
  <c r="H115" i="4" s="1"/>
  <c r="J115" i="4" s="1"/>
  <c r="F114" i="4"/>
  <c r="H114" i="4" s="1"/>
  <c r="J114" i="4" s="1"/>
  <c r="F113" i="4"/>
  <c r="H113" i="4" s="1"/>
  <c r="J113" i="4" s="1"/>
  <c r="F112" i="4"/>
  <c r="H112" i="4" s="1"/>
  <c r="J112" i="4" s="1"/>
  <c r="F111" i="4"/>
  <c r="H111" i="4" s="1"/>
  <c r="J111" i="4" s="1"/>
  <c r="F110" i="4"/>
  <c r="H110" i="4" s="1"/>
  <c r="J110" i="4" s="1"/>
  <c r="F109" i="4"/>
  <c r="H109" i="4" s="1"/>
  <c r="J109" i="4" s="1"/>
  <c r="F108" i="4"/>
  <c r="H108" i="4" s="1"/>
  <c r="J108" i="4" s="1"/>
  <c r="F107" i="4"/>
  <c r="H107" i="4" s="1"/>
  <c r="J107" i="4" s="1"/>
  <c r="F106" i="4"/>
  <c r="H106" i="4" s="1"/>
  <c r="J106" i="4" s="1"/>
  <c r="F105" i="4"/>
  <c r="H105" i="4" s="1"/>
  <c r="J105" i="4" s="1"/>
  <c r="F104" i="4"/>
  <c r="H104" i="4" s="1"/>
  <c r="J104" i="4" s="1"/>
  <c r="F103" i="4"/>
  <c r="H103" i="4" s="1"/>
  <c r="J103" i="4" s="1"/>
  <c r="F102" i="4"/>
  <c r="H102" i="4" s="1"/>
  <c r="J102" i="4" s="1"/>
  <c r="F101" i="4"/>
  <c r="E95" i="4"/>
  <c r="D95" i="4"/>
  <c r="C95" i="4"/>
  <c r="D19" i="3" s="1"/>
  <c r="E19" i="3" s="1"/>
  <c r="F94" i="4"/>
  <c r="H94" i="4" s="1"/>
  <c r="J94" i="4" s="1"/>
  <c r="F93" i="4"/>
  <c r="H93" i="4" s="1"/>
  <c r="J93" i="4" s="1"/>
  <c r="F92" i="4"/>
  <c r="H92" i="4" s="1"/>
  <c r="J92" i="4" s="1"/>
  <c r="F91" i="4"/>
  <c r="H91" i="4" s="1"/>
  <c r="J91" i="4" s="1"/>
  <c r="F90" i="4"/>
  <c r="H90" i="4" s="1"/>
  <c r="J90" i="4" s="1"/>
  <c r="F89" i="4"/>
  <c r="H89" i="4" s="1"/>
  <c r="J89" i="4" s="1"/>
  <c r="F88" i="4"/>
  <c r="H88" i="4" s="1"/>
  <c r="J88" i="4" s="1"/>
  <c r="F87" i="4"/>
  <c r="H87" i="4" s="1"/>
  <c r="J87" i="4" s="1"/>
  <c r="F86" i="4"/>
  <c r="H86" i="4" s="1"/>
  <c r="J86" i="4" s="1"/>
  <c r="F85" i="4"/>
  <c r="H85" i="4" s="1"/>
  <c r="J85" i="4" s="1"/>
  <c r="F84" i="4"/>
  <c r="H84" i="4" s="1"/>
  <c r="J84" i="4" s="1"/>
  <c r="F83" i="4"/>
  <c r="H83" i="4" s="1"/>
  <c r="J83" i="4" s="1"/>
  <c r="F82" i="4"/>
  <c r="H82" i="4" s="1"/>
  <c r="J82" i="4" s="1"/>
  <c r="F81" i="4"/>
  <c r="H81" i="4" s="1"/>
  <c r="J81" i="4" s="1"/>
  <c r="F80" i="4"/>
  <c r="H80" i="4" s="1"/>
  <c r="J80" i="4" s="1"/>
  <c r="F79" i="4"/>
  <c r="H79" i="4" s="1"/>
  <c r="J79" i="4" s="1"/>
  <c r="F78" i="4"/>
  <c r="H78" i="4" s="1"/>
  <c r="J78" i="4" s="1"/>
  <c r="F77" i="4"/>
  <c r="H77" i="4" s="1"/>
  <c r="J77" i="4" s="1"/>
  <c r="F76" i="4"/>
  <c r="H76" i="4" s="1"/>
  <c r="J76" i="4" s="1"/>
  <c r="F75" i="4"/>
  <c r="H75" i="4" s="1"/>
  <c r="J75" i="4" s="1"/>
  <c r="F74" i="4"/>
  <c r="H74" i="4" s="1"/>
  <c r="J74" i="4" s="1"/>
  <c r="F73" i="4"/>
  <c r="H73" i="4" s="1"/>
  <c r="J73" i="4" s="1"/>
  <c r="F72" i="4"/>
  <c r="H72" i="4" s="1"/>
  <c r="J72" i="4" s="1"/>
  <c r="F71" i="4"/>
  <c r="H71" i="4" s="1"/>
  <c r="J71" i="4" s="1"/>
  <c r="F70" i="4"/>
  <c r="H70" i="4" s="1"/>
  <c r="E64" i="4"/>
  <c r="D64" i="4"/>
  <c r="C64" i="4"/>
  <c r="E65" i="4" s="1"/>
  <c r="F63" i="4"/>
  <c r="H63" i="4" s="1"/>
  <c r="J63" i="4" s="1"/>
  <c r="F62" i="4"/>
  <c r="H62" i="4" s="1"/>
  <c r="J62" i="4" s="1"/>
  <c r="F61" i="4"/>
  <c r="H61" i="4" s="1"/>
  <c r="J61" i="4" s="1"/>
  <c r="F60" i="4"/>
  <c r="H60" i="4" s="1"/>
  <c r="J60" i="4" s="1"/>
  <c r="F59" i="4"/>
  <c r="H59" i="4" s="1"/>
  <c r="J59" i="4" s="1"/>
  <c r="F58" i="4"/>
  <c r="H58" i="4" s="1"/>
  <c r="J58" i="4" s="1"/>
  <c r="F57" i="4"/>
  <c r="H57" i="4" s="1"/>
  <c r="J57" i="4" s="1"/>
  <c r="F56" i="4"/>
  <c r="H56" i="4" s="1"/>
  <c r="J56" i="4" s="1"/>
  <c r="F55" i="4"/>
  <c r="H55" i="4" s="1"/>
  <c r="J55" i="4" s="1"/>
  <c r="F54" i="4"/>
  <c r="H54" i="4" s="1"/>
  <c r="J54" i="4" s="1"/>
  <c r="F53" i="4"/>
  <c r="H53" i="4" s="1"/>
  <c r="J53" i="4" s="1"/>
  <c r="F52" i="4"/>
  <c r="H52" i="4" s="1"/>
  <c r="J52" i="4" s="1"/>
  <c r="F51" i="4"/>
  <c r="H51" i="4" s="1"/>
  <c r="J51" i="4" s="1"/>
  <c r="F50" i="4"/>
  <c r="H50" i="4" s="1"/>
  <c r="J50" i="4" s="1"/>
  <c r="F49" i="4"/>
  <c r="H49" i="4" s="1"/>
  <c r="J49" i="4" s="1"/>
  <c r="F48" i="4"/>
  <c r="H48" i="4" s="1"/>
  <c r="J48" i="4" s="1"/>
  <c r="F47" i="4"/>
  <c r="H47" i="4" s="1"/>
  <c r="J47" i="4" s="1"/>
  <c r="F46" i="4"/>
  <c r="H46" i="4" s="1"/>
  <c r="J46" i="4" s="1"/>
  <c r="F45" i="4"/>
  <c r="H45" i="4" s="1"/>
  <c r="J45" i="4" s="1"/>
  <c r="F44" i="4"/>
  <c r="H44" i="4" s="1"/>
  <c r="J44" i="4" s="1"/>
  <c r="F43" i="4"/>
  <c r="H43" i="4" s="1"/>
  <c r="J43" i="4" s="1"/>
  <c r="F42" i="4"/>
  <c r="H42" i="4" s="1"/>
  <c r="J42" i="4" s="1"/>
  <c r="F41" i="4"/>
  <c r="H41" i="4" s="1"/>
  <c r="J41" i="4" s="1"/>
  <c r="F40" i="4"/>
  <c r="H40" i="4" s="1"/>
  <c r="J40" i="4" s="1"/>
  <c r="F39" i="4"/>
  <c r="H39" i="4" s="1"/>
  <c r="J39" i="4" s="1"/>
  <c r="M44" i="4"/>
  <c r="M40" i="4"/>
  <c r="F7" i="4"/>
  <c r="F20" i="4"/>
  <c r="H20" i="4" s="1"/>
  <c r="J20" i="4" s="1"/>
  <c r="F19" i="4"/>
  <c r="H19" i="4" s="1"/>
  <c r="J19" i="4" s="1"/>
  <c r="F18" i="4"/>
  <c r="H18" i="4" s="1"/>
  <c r="J18" i="4" s="1"/>
  <c r="F17" i="4"/>
  <c r="H17" i="4" s="1"/>
  <c r="J17" i="4" s="1"/>
  <c r="C32" i="4"/>
  <c r="D17" i="3" s="1"/>
  <c r="E17" i="3" s="1"/>
  <c r="D32" i="4"/>
  <c r="D24" i="3" l="1"/>
  <c r="E24" i="3" s="1"/>
  <c r="G251" i="4"/>
  <c r="I220" i="4"/>
  <c r="D220" i="4"/>
  <c r="D23" i="3"/>
  <c r="I23" i="3"/>
  <c r="D282" i="4"/>
  <c r="D21" i="3"/>
  <c r="D20" i="3"/>
  <c r="E20" i="3" s="1"/>
  <c r="D313" i="4"/>
  <c r="D18" i="3"/>
  <c r="E18" i="3" s="1"/>
  <c r="E313" i="4"/>
  <c r="G375" i="4"/>
  <c r="E344" i="4"/>
  <c r="D345" i="4" s="1"/>
  <c r="F343" i="4"/>
  <c r="E92" i="6"/>
  <c r="E60" i="6"/>
  <c r="H52" i="6"/>
  <c r="J349" i="4"/>
  <c r="J374" i="4" s="1"/>
  <c r="F29" i="3" s="1"/>
  <c r="H374" i="4"/>
  <c r="F374" i="4"/>
  <c r="D375" i="4"/>
  <c r="E375" i="4"/>
  <c r="F375" i="4"/>
  <c r="H375" i="4"/>
  <c r="I375" i="4"/>
  <c r="J344" i="4"/>
  <c r="J343" i="4"/>
  <c r="F28" i="3" s="1"/>
  <c r="H343" i="4"/>
  <c r="F344" i="4"/>
  <c r="G344" i="4"/>
  <c r="H344" i="4"/>
  <c r="I344" i="4"/>
  <c r="J287" i="4"/>
  <c r="J312" i="4" s="1"/>
  <c r="F27" i="3" s="1"/>
  <c r="D14" i="8" s="1"/>
  <c r="H312" i="4"/>
  <c r="F312" i="4"/>
  <c r="F313" i="4"/>
  <c r="G313" i="4"/>
  <c r="H313" i="4"/>
  <c r="I313" i="4"/>
  <c r="E282" i="4"/>
  <c r="G282" i="4"/>
  <c r="I282" i="4"/>
  <c r="D22" i="3"/>
  <c r="E22" i="3" s="1"/>
  <c r="F250" i="4"/>
  <c r="J250" i="4"/>
  <c r="F24" i="3" s="1"/>
  <c r="J251" i="4"/>
  <c r="H250" i="4"/>
  <c r="D251" i="4"/>
  <c r="E251" i="4"/>
  <c r="F251" i="4"/>
  <c r="H251" i="4"/>
  <c r="I251" i="4"/>
  <c r="H219" i="4"/>
  <c r="J194" i="4"/>
  <c r="J219" i="4" s="1"/>
  <c r="F23" i="3" s="1"/>
  <c r="D11" i="8" s="1"/>
  <c r="F219" i="4"/>
  <c r="E220" i="4"/>
  <c r="F220" i="4"/>
  <c r="G220" i="4"/>
  <c r="H220" i="4"/>
  <c r="D158" i="4"/>
  <c r="E158" i="4"/>
  <c r="F126" i="4"/>
  <c r="F157" i="4"/>
  <c r="H132" i="4"/>
  <c r="J132" i="4" s="1"/>
  <c r="J157" i="4" s="1"/>
  <c r="F21" i="3" s="1"/>
  <c r="D9" i="8" s="1"/>
  <c r="D189" i="4"/>
  <c r="E189" i="4"/>
  <c r="G189" i="4"/>
  <c r="F127" i="4"/>
  <c r="D127" i="4"/>
  <c r="D128" i="4" s="1"/>
  <c r="H101" i="4"/>
  <c r="J101" i="4" s="1"/>
  <c r="J127" i="4" s="1"/>
  <c r="J189" i="4"/>
  <c r="J188" i="4"/>
  <c r="F22" i="3" s="1"/>
  <c r="D10" i="8" s="1"/>
  <c r="H188" i="4"/>
  <c r="F188" i="4"/>
  <c r="F189" i="4"/>
  <c r="H189" i="4"/>
  <c r="F158" i="4"/>
  <c r="I158" i="4"/>
  <c r="G127" i="4"/>
  <c r="I127" i="4"/>
  <c r="J70" i="4"/>
  <c r="J95" i="4" s="1"/>
  <c r="F19" i="3" s="1"/>
  <c r="D7" i="8" s="1"/>
  <c r="H95" i="4"/>
  <c r="F95" i="4"/>
  <c r="D96" i="4"/>
  <c r="E96" i="4"/>
  <c r="F96" i="4"/>
  <c r="G96" i="4"/>
  <c r="H96" i="4"/>
  <c r="I96" i="4"/>
  <c r="J64" i="4"/>
  <c r="J65" i="4"/>
  <c r="F64" i="4"/>
  <c r="H64" i="4"/>
  <c r="D65" i="4"/>
  <c r="D66" i="4" s="1"/>
  <c r="F65" i="4"/>
  <c r="G65" i="4"/>
  <c r="H65" i="4"/>
  <c r="I65" i="4"/>
  <c r="M45" i="4"/>
  <c r="C14" i="2"/>
  <c r="C16" i="2" l="1"/>
  <c r="I10" i="2" s="1"/>
  <c r="E58" i="8"/>
  <c r="D73" i="8" s="1"/>
  <c r="D15" i="8"/>
  <c r="O28" i="3"/>
  <c r="P28" i="3" s="1"/>
  <c r="R28" i="3"/>
  <c r="S28" i="3" s="1"/>
  <c r="L28" i="3"/>
  <c r="M28" i="3" s="1"/>
  <c r="J24" i="3"/>
  <c r="D12" i="8"/>
  <c r="D16" i="8"/>
  <c r="L29" i="3"/>
  <c r="M29" i="3" s="1"/>
  <c r="R29" i="3"/>
  <c r="S29" i="3" s="1"/>
  <c r="O29" i="3"/>
  <c r="P29" i="3" s="1"/>
  <c r="J23" i="3"/>
  <c r="D31" i="3"/>
  <c r="E21" i="3"/>
  <c r="D376" i="4"/>
  <c r="D252" i="4"/>
  <c r="D283" i="4"/>
  <c r="J313" i="4"/>
  <c r="D314" i="4"/>
  <c r="D221" i="4"/>
  <c r="D190" i="4"/>
  <c r="J375" i="4"/>
  <c r="J158" i="4"/>
  <c r="J220" i="4"/>
  <c r="D159" i="4"/>
  <c r="H126" i="4"/>
  <c r="J126" i="4"/>
  <c r="F20" i="3" s="1"/>
  <c r="D8" i="8" s="1"/>
  <c r="H157" i="4"/>
  <c r="H158" i="4"/>
  <c r="J96" i="4"/>
  <c r="H127" i="4"/>
  <c r="D97" i="4"/>
  <c r="C31" i="3"/>
  <c r="B31" i="3"/>
  <c r="Q27" i="3"/>
  <c r="F79" i="6"/>
  <c r="F82" i="6" s="1"/>
  <c r="N27" i="3" s="1"/>
  <c r="B76" i="6"/>
  <c r="H76" i="6" s="1"/>
  <c r="C285" i="4"/>
  <c r="Q26" i="3"/>
  <c r="F87" i="6"/>
  <c r="F90" i="6" s="1"/>
  <c r="N26" i="3" s="1"/>
  <c r="H84" i="6"/>
  <c r="C254" i="4"/>
  <c r="F280" i="4"/>
  <c r="H280" i="4" s="1"/>
  <c r="J280" i="4" s="1"/>
  <c r="F279" i="4"/>
  <c r="H279" i="4" s="1"/>
  <c r="J279" i="4" s="1"/>
  <c r="F278" i="4"/>
  <c r="H278" i="4" s="1"/>
  <c r="J278" i="4" s="1"/>
  <c r="F277" i="4"/>
  <c r="H277" i="4" s="1"/>
  <c r="J277" i="4" s="1"/>
  <c r="F276" i="4"/>
  <c r="H276" i="4" s="1"/>
  <c r="J276" i="4" s="1"/>
  <c r="F275" i="4"/>
  <c r="H275" i="4" s="1"/>
  <c r="J275" i="4" s="1"/>
  <c r="F274" i="4"/>
  <c r="H274" i="4" s="1"/>
  <c r="J274" i="4" s="1"/>
  <c r="F273" i="4"/>
  <c r="H273" i="4" s="1"/>
  <c r="J273" i="4" s="1"/>
  <c r="F272" i="4"/>
  <c r="H272" i="4" s="1"/>
  <c r="J272" i="4" s="1"/>
  <c r="F271" i="4"/>
  <c r="H271" i="4" s="1"/>
  <c r="J271" i="4" s="1"/>
  <c r="F270" i="4"/>
  <c r="H270" i="4" s="1"/>
  <c r="J270" i="4" s="1"/>
  <c r="F269" i="4"/>
  <c r="H269" i="4" s="1"/>
  <c r="J269" i="4" s="1"/>
  <c r="F268" i="4"/>
  <c r="H268" i="4" s="1"/>
  <c r="J268" i="4" s="1"/>
  <c r="F267" i="4"/>
  <c r="H267" i="4" s="1"/>
  <c r="J267" i="4" s="1"/>
  <c r="F266" i="4"/>
  <c r="H266" i="4" s="1"/>
  <c r="J266" i="4" s="1"/>
  <c r="F265" i="4"/>
  <c r="H265" i="4" s="1"/>
  <c r="J265" i="4" s="1"/>
  <c r="F264" i="4"/>
  <c r="H264" i="4" s="1"/>
  <c r="J264" i="4" s="1"/>
  <c r="F263" i="4"/>
  <c r="H263" i="4" s="1"/>
  <c r="J263" i="4" s="1"/>
  <c r="F262" i="4"/>
  <c r="H262" i="4" s="1"/>
  <c r="J262" i="4" s="1"/>
  <c r="F261" i="4"/>
  <c r="H261" i="4" s="1"/>
  <c r="J261" i="4" s="1"/>
  <c r="F260" i="4"/>
  <c r="H260" i="4" s="1"/>
  <c r="J260" i="4" s="1"/>
  <c r="F259" i="4"/>
  <c r="H259" i="4" s="1"/>
  <c r="J259" i="4" s="1"/>
  <c r="F258" i="4"/>
  <c r="H258" i="4" s="1"/>
  <c r="J258" i="4" s="1"/>
  <c r="F257" i="4"/>
  <c r="H257" i="4" s="1"/>
  <c r="J257" i="4" s="1"/>
  <c r="F256" i="4"/>
  <c r="B68" i="6"/>
  <c r="H68" i="6" s="1"/>
  <c r="F71" i="6"/>
  <c r="F74" i="6" s="1"/>
  <c r="Q22" i="3"/>
  <c r="F47" i="6"/>
  <c r="F50" i="6" s="1"/>
  <c r="N22" i="3" s="1"/>
  <c r="I39" i="6"/>
  <c r="F39" i="6"/>
  <c r="F42" i="6" s="1"/>
  <c r="N21" i="3" s="1"/>
  <c r="I31" i="6"/>
  <c r="F31" i="6"/>
  <c r="F34" i="6" s="1"/>
  <c r="N20" i="3" s="1"/>
  <c r="I23" i="6"/>
  <c r="I26" i="6" s="1"/>
  <c r="Q19" i="3" s="1"/>
  <c r="F23" i="6"/>
  <c r="F26" i="6" s="1"/>
  <c r="N19" i="3" s="1"/>
  <c r="I15" i="6"/>
  <c r="I18" i="6" s="1"/>
  <c r="Q18" i="3" s="1"/>
  <c r="F15" i="6"/>
  <c r="F18" i="6" s="1"/>
  <c r="N18" i="3" s="1"/>
  <c r="C99" i="4"/>
  <c r="B44" i="6"/>
  <c r="H44" i="6" s="1"/>
  <c r="B36" i="6"/>
  <c r="H36" i="6" s="1"/>
  <c r="B28" i="6"/>
  <c r="E28" i="6" s="1"/>
  <c r="H28" i="6" s="1"/>
  <c r="B20" i="6"/>
  <c r="E20" i="6" s="1"/>
  <c r="H20" i="6" s="1"/>
  <c r="B12" i="6"/>
  <c r="H12" i="6" s="1"/>
  <c r="B4" i="6"/>
  <c r="E4" i="6"/>
  <c r="H4" i="6"/>
  <c r="C7" i="6"/>
  <c r="C10" i="6" s="1"/>
  <c r="I17" i="3" s="1"/>
  <c r="F7" i="6"/>
  <c r="F10" i="6" s="1"/>
  <c r="N17" i="3" s="1"/>
  <c r="I7" i="6"/>
  <c r="I10" i="6" s="1"/>
  <c r="Q17" i="3" s="1"/>
  <c r="C47" i="6"/>
  <c r="C50" i="6" s="1"/>
  <c r="I22" i="3" s="1"/>
  <c r="C74" i="6"/>
  <c r="I26" i="3" s="1"/>
  <c r="C87" i="6"/>
  <c r="C90" i="6" s="1"/>
  <c r="C82" i="6"/>
  <c r="C37" i="4"/>
  <c r="C5" i="4"/>
  <c r="M12" i="4"/>
  <c r="M8" i="4"/>
  <c r="E32" i="4"/>
  <c r="G9" i="2"/>
  <c r="H9" i="2" s="1"/>
  <c r="G8" i="2"/>
  <c r="H8" i="2" s="1"/>
  <c r="G7" i="2"/>
  <c r="H7" i="2" s="1"/>
  <c r="G6" i="2"/>
  <c r="H6" i="2" s="1"/>
  <c r="G5" i="2"/>
  <c r="H5" i="2" s="1"/>
  <c r="G4" i="2"/>
  <c r="F9" i="2"/>
  <c r="F8" i="2"/>
  <c r="F7" i="2"/>
  <c r="F6" i="2"/>
  <c r="F5" i="2"/>
  <c r="F4" i="2"/>
  <c r="F31" i="4"/>
  <c r="H31" i="4" s="1"/>
  <c r="J31" i="4" s="1"/>
  <c r="F30" i="4"/>
  <c r="H30" i="4" s="1"/>
  <c r="J30" i="4" s="1"/>
  <c r="F29" i="4"/>
  <c r="H29" i="4" s="1"/>
  <c r="J29" i="4" s="1"/>
  <c r="F28" i="4"/>
  <c r="H28" i="4" s="1"/>
  <c r="J28" i="4" s="1"/>
  <c r="F27" i="4"/>
  <c r="H27" i="4" s="1"/>
  <c r="J27" i="4" s="1"/>
  <c r="F26" i="4"/>
  <c r="H26" i="4" s="1"/>
  <c r="J26" i="4" s="1"/>
  <c r="F25" i="4"/>
  <c r="H25" i="4" s="1"/>
  <c r="J25" i="4" s="1"/>
  <c r="F24" i="4"/>
  <c r="H24" i="4" s="1"/>
  <c r="J24" i="4" s="1"/>
  <c r="F23" i="4"/>
  <c r="H23" i="4" s="1"/>
  <c r="J23" i="4" s="1"/>
  <c r="F22" i="4"/>
  <c r="H22" i="4" s="1"/>
  <c r="J22" i="4" s="1"/>
  <c r="F21" i="4"/>
  <c r="H21" i="4" s="1"/>
  <c r="J21" i="4" s="1"/>
  <c r="F16" i="4"/>
  <c r="H16" i="4" s="1"/>
  <c r="J16" i="4" s="1"/>
  <c r="F15" i="4"/>
  <c r="H15" i="4" s="1"/>
  <c r="J15" i="4" s="1"/>
  <c r="F14" i="4"/>
  <c r="H14" i="4" s="1"/>
  <c r="J14" i="4" s="1"/>
  <c r="F13" i="4"/>
  <c r="H13" i="4" s="1"/>
  <c r="J13" i="4" s="1"/>
  <c r="F12" i="4"/>
  <c r="H12" i="4" s="1"/>
  <c r="J12" i="4" s="1"/>
  <c r="F11" i="4"/>
  <c r="H11" i="4" s="1"/>
  <c r="J11" i="4" s="1"/>
  <c r="F10" i="4"/>
  <c r="H10" i="4" s="1"/>
  <c r="J10" i="4" s="1"/>
  <c r="F9" i="4"/>
  <c r="H9" i="4" s="1"/>
  <c r="J9" i="4" s="1"/>
  <c r="F8" i="4"/>
  <c r="H8" i="4" s="1"/>
  <c r="J8" i="4" s="1"/>
  <c r="H7" i="4"/>
  <c r="J7" i="4" s="1"/>
  <c r="I42" i="6" l="1"/>
  <c r="Q21" i="3" s="1"/>
  <c r="I34" i="6"/>
  <c r="Q20" i="3" s="1"/>
  <c r="K26" i="3"/>
  <c r="N31" i="3"/>
  <c r="E31" i="3"/>
  <c r="I27" i="3"/>
  <c r="G13" i="2"/>
  <c r="H14" i="2" s="1"/>
  <c r="H4" i="2"/>
  <c r="I4" i="2" s="1"/>
  <c r="H256" i="4"/>
  <c r="F281" i="4"/>
  <c r="F282" i="4"/>
  <c r="D33" i="4"/>
  <c r="G33" i="4"/>
  <c r="E84" i="6"/>
  <c r="E76" i="6"/>
  <c r="R27" i="3"/>
  <c r="S27" i="3" s="1"/>
  <c r="E44" i="6"/>
  <c r="E36" i="6"/>
  <c r="E68" i="6"/>
  <c r="E12" i="6"/>
  <c r="H32" i="4"/>
  <c r="F32" i="4"/>
  <c r="J32" i="4"/>
  <c r="F17" i="3" s="1"/>
  <c r="M13" i="4"/>
  <c r="H33" i="4"/>
  <c r="J33" i="4"/>
  <c r="I33" i="4"/>
  <c r="E33" i="4"/>
  <c r="F33" i="4"/>
  <c r="Q31" i="3" l="1"/>
  <c r="D5" i="8"/>
  <c r="K27" i="3"/>
  <c r="I31" i="3"/>
  <c r="H281" i="4"/>
  <c r="H282" i="4"/>
  <c r="J256" i="4"/>
  <c r="D34" i="4"/>
  <c r="J19" i="3"/>
  <c r="J21" i="3"/>
  <c r="J17" i="3"/>
  <c r="L27" i="3"/>
  <c r="M27" i="3" s="1"/>
  <c r="O27" i="3"/>
  <c r="P27" i="3" s="1"/>
  <c r="J22" i="3"/>
  <c r="D26" i="8" l="1"/>
  <c r="J281" i="4"/>
  <c r="F26" i="3" s="1"/>
  <c r="D13" i="8" s="1"/>
  <c r="J282" i="4"/>
  <c r="J20" i="3"/>
  <c r="F18" i="3"/>
  <c r="E32" i="8" l="1"/>
  <c r="E61" i="8" s="1"/>
  <c r="D67" i="8"/>
  <c r="D70" i="8" s="1"/>
  <c r="D6" i="8"/>
  <c r="E22" i="8" s="1"/>
  <c r="F31" i="3"/>
  <c r="J31" i="3" s="1"/>
  <c r="R26" i="3"/>
  <c r="S26" i="3" s="1"/>
  <c r="O26" i="3"/>
  <c r="P26" i="3" s="1"/>
  <c r="L26" i="3"/>
  <c r="M26" i="3" s="1"/>
  <c r="J18" i="3"/>
  <c r="D75" i="8" l="1"/>
  <c r="E75" i="8" s="1"/>
  <c r="E62" i="8"/>
  <c r="E63" i="8" s="1"/>
  <c r="E64" i="8" s="1"/>
  <c r="E73" i="8"/>
  <c r="E70" i="8"/>
  <c r="D77" i="8" l="1"/>
  <c r="E77" i="8" s="1"/>
  <c r="I5" i="2"/>
  <c r="G17" i="3" s="1"/>
  <c r="K17" i="3" s="1"/>
  <c r="L17" i="3" s="1"/>
  <c r="I11" i="2"/>
  <c r="G23" i="3"/>
  <c r="H23" i="3" s="1"/>
  <c r="I6" i="2"/>
  <c r="G18" i="3" s="1"/>
  <c r="R18" i="3" s="1"/>
  <c r="S18" i="3" s="1"/>
  <c r="I7" i="2"/>
  <c r="G19" i="3" s="1"/>
  <c r="R19" i="3" s="1"/>
  <c r="S19" i="3" s="1"/>
  <c r="I9" i="2"/>
  <c r="I8" i="2"/>
  <c r="G20" i="3" s="1"/>
  <c r="R20" i="3" s="1"/>
  <c r="S20" i="3" s="1"/>
  <c r="I14" i="2" l="1"/>
  <c r="I15" i="2" s="1"/>
  <c r="G24" i="3"/>
  <c r="K23" i="3"/>
  <c r="G21" i="3"/>
  <c r="R21" i="3" s="1"/>
  <c r="S21" i="3" s="1"/>
  <c r="G22" i="3"/>
  <c r="R22" i="3" s="1"/>
  <c r="S22" i="3" s="1"/>
  <c r="O23" i="3"/>
  <c r="P23" i="3" s="1"/>
  <c r="R23" i="3"/>
  <c r="S23" i="3" s="1"/>
  <c r="R17" i="3"/>
  <c r="S17" i="3" s="1"/>
  <c r="O17" i="3"/>
  <c r="P17" i="3" s="1"/>
  <c r="O21" i="3"/>
  <c r="P21" i="3" s="1"/>
  <c r="K18" i="3"/>
  <c r="L18" i="3" s="1"/>
  <c r="M18" i="3" s="1"/>
  <c r="O18" i="3"/>
  <c r="P18" i="3" s="1"/>
  <c r="O19" i="3"/>
  <c r="P19" i="3" s="1"/>
  <c r="O20" i="3"/>
  <c r="P20" i="3" s="1"/>
  <c r="K19" i="3"/>
  <c r="L19" i="3" s="1"/>
  <c r="H19" i="3"/>
  <c r="H18" i="3"/>
  <c r="K20" i="3"/>
  <c r="L20" i="3" s="1"/>
  <c r="M20" i="3" s="1"/>
  <c r="H20" i="3"/>
  <c r="H17" i="3"/>
  <c r="H21" i="3"/>
  <c r="H22" i="3" l="1"/>
  <c r="K22" i="3"/>
  <c r="L22" i="3" s="1"/>
  <c r="M22" i="3" s="1"/>
  <c r="O22" i="3"/>
  <c r="P22" i="3" s="1"/>
  <c r="G31" i="3"/>
  <c r="H31" i="3" s="1"/>
  <c r="K21" i="3"/>
  <c r="L21" i="3" s="1"/>
  <c r="M21" i="3" s="1"/>
  <c r="H24" i="3"/>
  <c r="K24" i="3"/>
  <c r="L24" i="3" s="1"/>
  <c r="M24" i="3" s="1"/>
  <c r="O24" i="3"/>
  <c r="P24" i="3" s="1"/>
  <c r="R24" i="3"/>
  <c r="S24" i="3" s="1"/>
  <c r="K31" i="3"/>
  <c r="L23" i="3"/>
  <c r="M17" i="3"/>
  <c r="M19" i="3"/>
  <c r="O31" i="3" l="1"/>
  <c r="P31" i="3" s="1"/>
  <c r="R31" i="3"/>
  <c r="S31" i="3" s="1"/>
  <c r="L31" i="3"/>
  <c r="M31" i="3" s="1"/>
  <c r="M23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<sst xmlns="http://schemas.openxmlformats.org/spreadsheetml/2006/main" count="756" uniqueCount="178">
  <si>
    <t xml:space="preserve"> </t>
  </si>
  <si>
    <t>Occupancy Costs</t>
  </si>
  <si>
    <t>Annual rent</t>
  </si>
  <si>
    <t>Maintenance</t>
  </si>
  <si>
    <t>Utilities - water</t>
  </si>
  <si>
    <t>CAM**</t>
  </si>
  <si>
    <t>** If annual common area maintenance (CAM) payments are in addition to rent</t>
  </si>
  <si>
    <t>* If annual real estate payments are in addition to rent</t>
  </si>
  <si>
    <t>Real EstateTaxes*</t>
  </si>
  <si>
    <t>Utilities - electric</t>
  </si>
  <si>
    <t>Property insurance</t>
  </si>
  <si>
    <t>Total Occupancy Costs</t>
  </si>
  <si>
    <t>Total indoor square feet</t>
  </si>
  <si>
    <t>Occupancy costs/sq'</t>
  </si>
  <si>
    <t>Classrooms</t>
  </si>
  <si>
    <t># Teachers</t>
  </si>
  <si>
    <t># Children</t>
  </si>
  <si>
    <t>Tuition Calculator by Child</t>
  </si>
  <si>
    <t xml:space="preserve">Classroom/Service Category </t>
  </si>
  <si>
    <t>Name of child</t>
  </si>
  <si>
    <t xml:space="preserve">Daily Rate </t>
  </si>
  <si>
    <t>Total Daily Rate</t>
  </si>
  <si>
    <t>Annual Tuition</t>
  </si>
  <si>
    <t>Number of weeks per year</t>
  </si>
  <si>
    <t># days per week</t>
  </si>
  <si>
    <t>Weekly Tuition</t>
  </si>
  <si>
    <t>Annual Occupancy</t>
  </si>
  <si>
    <t>@35sq' per child</t>
  </si>
  <si>
    <t>Max # Children</t>
  </si>
  <si>
    <t>Total</t>
  </si>
  <si>
    <t>Total Children</t>
  </si>
  <si>
    <t>Timeframe:</t>
  </si>
  <si>
    <t>Teacher's hourly rate</t>
  </si>
  <si>
    <t>Payroll taxes - use 10% of hourly rates as a rough estimate</t>
  </si>
  <si>
    <t>Hours per week</t>
  </si>
  <si>
    <t>Afterschool</t>
  </si>
  <si>
    <t>Summer Camp</t>
  </si>
  <si>
    <t>Totals</t>
  </si>
  <si>
    <t>Daily rate</t>
  </si>
  <si>
    <t>Other</t>
  </si>
  <si>
    <t>Quick Calculator Individual Child</t>
  </si>
  <si>
    <t>Subtotal</t>
  </si>
  <si>
    <t>Subtotal additional</t>
  </si>
  <si>
    <t>Approved for how many children</t>
  </si>
  <si>
    <t>Current # classroom teachers</t>
  </si>
  <si>
    <t>Services</t>
  </si>
  <si>
    <t>Teacher Pay Calculator - Current</t>
  </si>
  <si>
    <t>Teacher Pay Calculator - Alternative 1</t>
  </si>
  <si>
    <t>Teacher Pay Calculator - Alternative 2</t>
  </si>
  <si>
    <r>
      <t>Maximum # Children</t>
    </r>
    <r>
      <rPr>
        <b/>
        <sz val="8"/>
        <color theme="1"/>
        <rFont val="Calibri"/>
        <family val="2"/>
        <scheme val="minor"/>
      </rPr>
      <t xml:space="preserve"> (from tab 1)</t>
    </r>
  </si>
  <si>
    <r>
      <rPr>
        <b/>
        <sz val="12"/>
        <color theme="1"/>
        <rFont val="Calibri"/>
        <family val="2"/>
        <scheme val="minor"/>
      </rPr>
      <t xml:space="preserve">Classrooms     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(From tab 1)</t>
    </r>
  </si>
  <si>
    <t>Min Classroom sq' required</t>
  </si>
  <si>
    <t>Annual rent/mortgage</t>
  </si>
  <si>
    <t>Classroon Occupancy Cost as % of Tuition</t>
  </si>
  <si>
    <t>Annual Classroom  Occupancy Costs</t>
  </si>
  <si>
    <t>Alternative 1 Classroom Compensation</t>
  </si>
  <si>
    <t>Alternative 2 Classroom Compensation</t>
  </si>
  <si>
    <t>Enter on this page</t>
  </si>
  <si>
    <t>Current classrooms</t>
  </si>
  <si>
    <t>Enter on Tab 4</t>
  </si>
  <si>
    <t>Enter on Tab 3</t>
  </si>
  <si>
    <t>% Enrolled</t>
  </si>
  <si>
    <t>Actual # Children (From Tab 2)</t>
  </si>
  <si>
    <t>Current Annual Tuition (From Tab 2)</t>
  </si>
  <si>
    <t>Current Classroom Teacher Compensation (Tab 3)</t>
  </si>
  <si>
    <t>Classroom Teacher Compensation as % of Tuition</t>
  </si>
  <si>
    <t>Averages/child</t>
  </si>
  <si>
    <t>Totals  per classroom</t>
  </si>
  <si>
    <t>VPK</t>
  </si>
  <si>
    <t>Note that we are only focused on the classroom direct costs - not admin space rent, director wages, van.</t>
  </si>
  <si>
    <t>Accreditaion</t>
  </si>
  <si>
    <t>performance</t>
  </si>
  <si>
    <t>Classroom occupancy expense</t>
  </si>
  <si>
    <t>Non classroom occupancy expense</t>
  </si>
  <si>
    <t>Total Classroom Annual Teacher  Compensation &amp; Occupancy</t>
  </si>
  <si>
    <t>Possible "Other"  tuition boosters</t>
  </si>
  <si>
    <t>Parent Pay</t>
  </si>
  <si>
    <t>% in addition to daily rate</t>
  </si>
  <si>
    <t>Additions to Daily Rate Accred./Perf.</t>
  </si>
  <si>
    <t>Perform./Accred. as % of daily rate</t>
  </si>
  <si>
    <t>Teacher Compensation</t>
  </si>
  <si>
    <t>Other Services 1</t>
  </si>
  <si>
    <t>Other Services 2</t>
  </si>
  <si>
    <t>Weeks per year</t>
  </si>
  <si>
    <t>Annual</t>
  </si>
  <si>
    <t>Other occup. exp.</t>
  </si>
  <si>
    <t>per hr</t>
  </si>
  <si>
    <t>per wk</t>
  </si>
  <si>
    <t>per day</t>
  </si>
  <si>
    <t>wks</t>
  </si>
  <si>
    <t>Summer</t>
  </si>
  <si>
    <t>School Year</t>
  </si>
  <si>
    <t>Tuition</t>
  </si>
  <si>
    <t>Hrs.</t>
  </si>
  <si>
    <t>Year 1</t>
  </si>
  <si>
    <t>Year 2</t>
  </si>
  <si>
    <t>INCOME</t>
  </si>
  <si>
    <t>EXPENSES</t>
  </si>
  <si>
    <t>Childcare</t>
  </si>
  <si>
    <t>Childcare Supplies</t>
  </si>
  <si>
    <t>Food</t>
  </si>
  <si>
    <t>Program teacher's compensation</t>
  </si>
  <si>
    <t>Substitutes</t>
  </si>
  <si>
    <t>Program Personnel Professional Development and Training</t>
  </si>
  <si>
    <t xml:space="preserve">Staff CEU's and other annual accreditation fees </t>
  </si>
  <si>
    <t>School accreditation fees</t>
  </si>
  <si>
    <t>Curriculum / Instructional Programs</t>
  </si>
  <si>
    <t>Administration</t>
  </si>
  <si>
    <t>Office Supplies</t>
  </si>
  <si>
    <t>Management Compensation</t>
  </si>
  <si>
    <t>Administrative Compensation</t>
  </si>
  <si>
    <t>`</t>
  </si>
  <si>
    <t>Advertising, Marketing and Promotions</t>
  </si>
  <si>
    <t>Website &amp; Social Media</t>
  </si>
  <si>
    <t>Insurance: Business/Liability/Real Estate</t>
  </si>
  <si>
    <t>Accounting/Legal</t>
  </si>
  <si>
    <t>Printing</t>
  </si>
  <si>
    <t>Postage</t>
  </si>
  <si>
    <t>Dues &amp; Subscriptions</t>
  </si>
  <si>
    <t>License</t>
  </si>
  <si>
    <t>Mileage and Gas</t>
  </si>
  <si>
    <t>Car, Van Lease or Payment</t>
  </si>
  <si>
    <t>Bank fees/Interest</t>
  </si>
  <si>
    <t>Consulting Fees</t>
  </si>
  <si>
    <t>Facility</t>
  </si>
  <si>
    <t>Miscellaneous</t>
  </si>
  <si>
    <t>TOTAL EXPENSES</t>
  </si>
  <si>
    <t>PROFIT (LOSS) BEFORE TAXES</t>
  </si>
  <si>
    <t>NET PROFIT (LOSS)</t>
  </si>
  <si>
    <t>?</t>
  </si>
  <si>
    <t xml:space="preserve"> Unlock cell code = 1234</t>
  </si>
  <si>
    <t>USDA Food Program</t>
  </si>
  <si>
    <t>Registration Fees</t>
  </si>
  <si>
    <t>Total Revenue</t>
  </si>
  <si>
    <t>Other Fees or Income</t>
  </si>
  <si>
    <t>Sub Total Childcare</t>
  </si>
  <si>
    <t>Sub Total Administration</t>
  </si>
  <si>
    <t>Sub Total Occupancy Costs</t>
  </si>
  <si>
    <t>INCOME TAXES (enter your estimate tax range)</t>
  </si>
  <si>
    <t>12 Months</t>
  </si>
  <si>
    <t>Profit &amp; Loss Statement</t>
  </si>
  <si>
    <t>Classroom Profit as % of Tuition</t>
  </si>
  <si>
    <t>Annual Classroom Profit</t>
  </si>
  <si>
    <t xml:space="preserve"> Commercial Space</t>
  </si>
  <si>
    <t>Total Compensation as a % Revenue</t>
  </si>
  <si>
    <t>Occupancy as a % of Revenue</t>
  </si>
  <si>
    <t>Other Expenses</t>
  </si>
  <si>
    <t>Pre-Tax Profit</t>
  </si>
  <si>
    <t>% Rev</t>
  </si>
  <si>
    <t>Classroom 4</t>
  </si>
  <si>
    <t>Classroom 5</t>
  </si>
  <si>
    <t>Classroom 6</t>
  </si>
  <si>
    <t>Classroom 7</t>
  </si>
  <si>
    <t>Classroom 8</t>
  </si>
  <si>
    <t>(Auto)</t>
  </si>
  <si>
    <t>Alternative 1 Classroom Profit</t>
  </si>
  <si>
    <t>Alternative 2 Classroom Profit</t>
  </si>
  <si>
    <t>Current actual enrollment</t>
  </si>
  <si>
    <t>Enter on Tab 2</t>
  </si>
  <si>
    <t>Current Annual Tuition</t>
  </si>
  <si>
    <t>Annual Classroom Occupancy Costs</t>
  </si>
  <si>
    <t>Classroom Teacher Compensation</t>
  </si>
  <si>
    <t>Alternative Classroom Compensation 1</t>
  </si>
  <si>
    <t>Alternative Classroom Compensation 2</t>
  </si>
  <si>
    <t xml:space="preserve"> Unlock cell </t>
  </si>
  <si>
    <t>code=1234</t>
  </si>
  <si>
    <t>Occupancy Costs Family Child Care Center</t>
  </si>
  <si>
    <t>Change to 25 only if grandfathered at 25 Sq'/child</t>
  </si>
  <si>
    <t>Home Bldg Total Expense</t>
  </si>
  <si>
    <t> Large Family Child Care Home Portion of Total House Expense</t>
  </si>
  <si>
    <r>
      <rPr>
        <b/>
        <sz val="14"/>
        <color theme="1"/>
        <rFont val="Calibri"/>
        <family val="2"/>
        <scheme val="minor"/>
      </rPr>
      <t xml:space="preserve">Classrooms     </t>
    </r>
    <r>
      <rPr>
        <sz val="14"/>
        <color theme="1"/>
        <rFont val="Calibri"/>
        <family val="2"/>
        <scheme val="minor"/>
      </rPr>
      <t xml:space="preserve"> (From tab 1)</t>
    </r>
  </si>
  <si>
    <t>Maximum # Children (from tab 1)</t>
  </si>
  <si>
    <t>GS</t>
  </si>
  <si>
    <t>Infants</t>
  </si>
  <si>
    <t>Toddler</t>
  </si>
  <si>
    <t>2 yr</t>
  </si>
  <si>
    <t>co pay</t>
  </si>
  <si>
    <t>perforce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</si>
</sst>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&quot;$&quot;#,##0.00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Gill Sans MT"/>
      <family val="2"/>
    </font>
    <font>
      <b/>
      <sz val="18"/>
      <name val="Gill Sans MT"/>
      <family val="2"/>
    </font>
    <font>
      <b/>
      <sz val="9"/>
      <color indexed="11"/>
      <name val="Gill Sans MT"/>
      <family val="2"/>
    </font>
    <font>
      <sz val="9"/>
      <name val="Gill Sans MT"/>
      <family val="2"/>
    </font>
    <font>
      <u/>
      <sz val="11"/>
      <color theme="10"/>
      <name val="Calibri"/>
      <family val="2"/>
      <scheme val="minor"/>
    </font>
    <font>
      <b/>
      <sz val="12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0" tint="-0.249977111117893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CC9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id"/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49" fontId="19" fillId="5" borderId="7" applyProtection="0">
      <alignment wrapText="1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/>
  </cellStyleXfs>
  <cellXfs count="292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44" fontId="9" fillId="3" borderId="7" xfId="2" applyFont="1" applyFill="1" applyBorder="1" applyProtection="1">
      <protection locked="0"/>
    </xf>
    <xf numFmtId="44" fontId="0" fillId="0" borderId="7" xfId="2" applyFont="1" applyBorder="1"/>
    <xf numFmtId="44" fontId="0" fillId="0" borderId="7" xfId="0" applyNumberFormat="1" applyBorder="1"/>
    <xf numFmtId="44" fontId="0" fillId="0" borderId="0" xfId="0" applyNumberFormat="1"/>
    <xf numFmtId="0" fontId="9" fillId="3" borderId="7" xfId="0" applyFont="1" applyFill="1" applyBorder="1" applyProtection="1">
      <protection locked="0"/>
    </xf>
    <xf numFmtId="0" fontId="0" fillId="0" borderId="7" xfId="0" applyBorder="1"/>
    <xf numFmtId="0" fontId="7" fillId="0" borderId="9" xfId="0" applyFont="1" applyBorder="1" applyAlignment="1">
      <alignment horizontal="center" wrapText="1"/>
    </xf>
    <xf numFmtId="44" fontId="0" fillId="3" borderId="7" xfId="2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wrapText="1"/>
    </xf>
    <xf numFmtId="0" fontId="7" fillId="0" borderId="9" xfId="0" applyFont="1" applyFill="1" applyBorder="1" applyAlignment="1">
      <alignment horizont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13" fillId="0" borderId="0" xfId="4" applyFont="1"/>
    <xf numFmtId="0" fontId="16" fillId="0" borderId="0" xfId="4" applyFont="1" applyAlignment="1">
      <alignment horizontal="left" vertical="center"/>
    </xf>
    <xf numFmtId="0" fontId="13" fillId="4" borderId="0" xfId="4" applyFont="1" applyFill="1"/>
    <xf numFmtId="0" fontId="15" fillId="0" borderId="0" xfId="4" applyFont="1" applyAlignment="1">
      <alignment vertical="center"/>
    </xf>
    <xf numFmtId="0" fontId="19" fillId="0" borderId="8" xfId="4" applyFont="1" applyBorder="1" applyAlignment="1">
      <alignment horizontal="right" vertical="center"/>
    </xf>
    <xf numFmtId="0" fontId="20" fillId="0" borderId="7" xfId="4" applyFont="1" applyBorder="1" applyAlignment="1">
      <alignment wrapText="1"/>
    </xf>
    <xf numFmtId="44" fontId="20" fillId="0" borderId="7" xfId="7" applyFont="1" applyFill="1" applyBorder="1" applyProtection="1"/>
    <xf numFmtId="42" fontId="19" fillId="0" borderId="7" xfId="4" applyNumberFormat="1" applyFont="1" applyBorder="1"/>
    <xf numFmtId="0" fontId="21" fillId="0" borderId="7" xfId="0" applyFont="1" applyFill="1" applyBorder="1" applyAlignment="1">
      <alignment horizontal="center" wrapText="1"/>
    </xf>
    <xf numFmtId="0" fontId="11" fillId="0" borderId="0" xfId="0" applyFont="1"/>
    <xf numFmtId="44" fontId="12" fillId="0" borderId="0" xfId="2" applyFont="1" applyAlignment="1">
      <alignment horizontal="center"/>
    </xf>
    <xf numFmtId="0" fontId="2" fillId="0" borderId="3" xfId="0" applyFont="1" applyBorder="1"/>
    <xf numFmtId="0" fontId="19" fillId="0" borderId="4" xfId="4" applyFont="1" applyBorder="1" applyAlignment="1">
      <alignment horizontal="right" vertical="center"/>
    </xf>
    <xf numFmtId="0" fontId="20" fillId="0" borderId="6" xfId="4" applyFont="1" applyBorder="1" applyAlignment="1">
      <alignment wrapText="1"/>
    </xf>
    <xf numFmtId="0" fontId="19" fillId="0" borderId="14" xfId="4" applyFont="1" applyBorder="1" applyAlignment="1">
      <alignment wrapText="1"/>
    </xf>
    <xf numFmtId="42" fontId="19" fillId="0" borderId="15" xfId="4" applyNumberFormat="1" applyFont="1" applyBorder="1"/>
    <xf numFmtId="0" fontId="16" fillId="3" borderId="7" xfId="4" applyFont="1" applyFill="1" applyBorder="1" applyAlignment="1" applyProtection="1">
      <alignment vertical="center"/>
      <protection locked="0"/>
    </xf>
    <xf numFmtId="0" fontId="18" fillId="8" borderId="3" xfId="4" applyFont="1" applyFill="1" applyBorder="1" applyAlignment="1">
      <alignment vertical="center"/>
    </xf>
    <xf numFmtId="0" fontId="14" fillId="7" borderId="3" xfId="4" applyFont="1" applyFill="1" applyBorder="1" applyAlignment="1">
      <alignment horizontal="left" vertical="center"/>
    </xf>
    <xf numFmtId="0" fontId="14" fillId="8" borderId="10" xfId="4" applyFont="1" applyFill="1" applyBorder="1" applyAlignment="1">
      <alignment horizontal="left" vertical="center"/>
    </xf>
    <xf numFmtId="0" fontId="0" fillId="6" borderId="7" xfId="0" applyFill="1" applyBorder="1" applyProtection="1">
      <protection locked="0"/>
    </xf>
    <xf numFmtId="44" fontId="0" fillId="6" borderId="7" xfId="2" applyFont="1" applyFill="1" applyBorder="1" applyProtection="1">
      <protection locked="0"/>
    </xf>
    <xf numFmtId="44" fontId="0" fillId="7" borderId="7" xfId="0" applyNumberFormat="1" applyFill="1" applyBorder="1"/>
    <xf numFmtId="44" fontId="0" fillId="8" borderId="7" xfId="0" applyNumberFormat="1" applyFill="1" applyBorder="1"/>
    <xf numFmtId="0" fontId="2" fillId="0" borderId="0" xfId="0" applyFont="1" applyFill="1" applyBorder="1"/>
    <xf numFmtId="0" fontId="0" fillId="6" borderId="7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 wrapText="1"/>
      <protection locked="0"/>
    </xf>
    <xf numFmtId="0" fontId="25" fillId="6" borderId="7" xfId="0" applyFont="1" applyFill="1" applyBorder="1" applyAlignment="1" applyProtection="1">
      <alignment horizontal="center" wrapText="1"/>
      <protection locked="0"/>
    </xf>
    <xf numFmtId="0" fontId="3" fillId="6" borderId="7" xfId="0" applyFont="1" applyFill="1" applyBorder="1" applyAlignment="1" applyProtection="1">
      <alignment horizontal="center" wrapText="1"/>
      <protection locked="0"/>
    </xf>
    <xf numFmtId="0" fontId="2" fillId="8" borderId="4" xfId="0" applyFont="1" applyFill="1" applyBorder="1" applyAlignment="1">
      <alignment horizontal="center" wrapText="1"/>
    </xf>
    <xf numFmtId="42" fontId="0" fillId="8" borderId="6" xfId="0" applyNumberFormat="1" applyFill="1" applyBorder="1"/>
    <xf numFmtId="0" fontId="2" fillId="7" borderId="5" xfId="0" applyFont="1" applyFill="1" applyBorder="1" applyAlignment="1">
      <alignment horizontal="center" wrapText="1"/>
    </xf>
    <xf numFmtId="0" fontId="24" fillId="7" borderId="12" xfId="0" applyFont="1" applyFill="1" applyBorder="1" applyAlignment="1">
      <alignment horizontal="center" wrapText="1"/>
    </xf>
    <xf numFmtId="9" fontId="0" fillId="7" borderId="13" xfId="3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wrapText="1"/>
    </xf>
    <xf numFmtId="0" fontId="24" fillId="8" borderId="12" xfId="0" applyFont="1" applyFill="1" applyBorder="1" applyAlignment="1">
      <alignment horizontal="center" wrapText="1"/>
    </xf>
    <xf numFmtId="9" fontId="0" fillId="8" borderId="13" xfId="3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wrapText="1"/>
    </xf>
    <xf numFmtId="44" fontId="0" fillId="10" borderId="6" xfId="0" applyNumberFormat="1" applyFill="1" applyBorder="1"/>
    <xf numFmtId="0" fontId="24" fillId="10" borderId="17" xfId="0" applyFont="1" applyFill="1" applyBorder="1" applyAlignment="1">
      <alignment horizontal="center" wrapText="1"/>
    </xf>
    <xf numFmtId="9" fontId="25" fillId="10" borderId="18" xfId="3" applyFont="1" applyFill="1" applyBorder="1" applyAlignment="1">
      <alignment horizontal="center"/>
    </xf>
    <xf numFmtId="9" fontId="2" fillId="7" borderId="3" xfId="3" applyFont="1" applyFill="1" applyBorder="1" applyAlignment="1">
      <alignment horizontal="center"/>
    </xf>
    <xf numFmtId="44" fontId="2" fillId="7" borderId="10" xfId="0" applyNumberFormat="1" applyFont="1" applyFill="1" applyBorder="1"/>
    <xf numFmtId="44" fontId="2" fillId="7" borderId="3" xfId="0" applyNumberFormat="1" applyFont="1" applyFill="1" applyBorder="1"/>
    <xf numFmtId="0" fontId="2" fillId="12" borderId="7" xfId="0" applyFont="1" applyFill="1" applyBorder="1" applyAlignment="1">
      <alignment horizontal="center" wrapText="1"/>
    </xf>
    <xf numFmtId="0" fontId="0" fillId="12" borderId="7" xfId="0" applyFill="1" applyBorder="1"/>
    <xf numFmtId="0" fontId="0" fillId="12" borderId="7" xfId="0" applyFill="1" applyBorder="1" applyAlignment="1">
      <alignment horizontal="center"/>
    </xf>
    <xf numFmtId="9" fontId="0" fillId="12" borderId="7" xfId="0" applyNumberFormat="1" applyFill="1" applyBorder="1" applyAlignment="1">
      <alignment horizontal="center"/>
    </xf>
    <xf numFmtId="44" fontId="0" fillId="10" borderId="7" xfId="0" applyNumberFormat="1" applyFill="1" applyBorder="1"/>
    <xf numFmtId="9" fontId="25" fillId="10" borderId="7" xfId="3" applyFont="1" applyFill="1" applyBorder="1" applyAlignment="1">
      <alignment horizontal="center"/>
    </xf>
    <xf numFmtId="42" fontId="0" fillId="7" borderId="7" xfId="0" applyNumberFormat="1" applyFill="1" applyBorder="1"/>
    <xf numFmtId="9" fontId="0" fillId="7" borderId="7" xfId="3" applyFont="1" applyFill="1" applyBorder="1" applyAlignment="1">
      <alignment horizontal="center"/>
    </xf>
    <xf numFmtId="42" fontId="0" fillId="8" borderId="7" xfId="0" applyNumberFormat="1" applyFill="1" applyBorder="1"/>
    <xf numFmtId="9" fontId="0" fillId="8" borderId="7" xfId="3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0" fontId="9" fillId="13" borderId="7" xfId="0" applyFont="1" applyFill="1" applyBorder="1" applyProtection="1"/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44" fontId="9" fillId="0" borderId="0" xfId="2" applyFont="1" applyFill="1" applyBorder="1" applyProtection="1">
      <protection locked="0"/>
    </xf>
    <xf numFmtId="44" fontId="0" fillId="0" borderId="0" xfId="2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44" fontId="0" fillId="0" borderId="0" xfId="2" applyFont="1" applyFill="1" applyBorder="1"/>
    <xf numFmtId="44" fontId="0" fillId="0" borderId="0" xfId="0" applyNumberFormat="1" applyFill="1" applyBorder="1"/>
    <xf numFmtId="0" fontId="7" fillId="0" borderId="0" xfId="0" applyFont="1" applyBorder="1"/>
    <xf numFmtId="9" fontId="7" fillId="0" borderId="0" xfId="3" applyFont="1" applyBorder="1"/>
    <xf numFmtId="0" fontId="26" fillId="14" borderId="10" xfId="0" applyFont="1" applyFill="1" applyBorder="1"/>
    <xf numFmtId="0" fontId="31" fillId="15" borderId="0" xfId="0" applyFont="1" applyFill="1"/>
    <xf numFmtId="0" fontId="2" fillId="7" borderId="19" xfId="0" applyFont="1" applyFill="1" applyBorder="1" applyAlignment="1">
      <alignment horizontal="center" wrapText="1"/>
    </xf>
    <xf numFmtId="42" fontId="0" fillId="7" borderId="2" xfId="0" applyNumberFormat="1" applyFill="1" applyBorder="1"/>
    <xf numFmtId="0" fontId="2" fillId="0" borderId="5" xfId="0" applyFont="1" applyBorder="1" applyAlignment="1">
      <alignment horizontal="center" wrapText="1"/>
    </xf>
    <xf numFmtId="0" fontId="0" fillId="6" borderId="6" xfId="0" applyFill="1" applyBorder="1" applyProtection="1">
      <protection locked="0"/>
    </xf>
    <xf numFmtId="44" fontId="20" fillId="6" borderId="7" xfId="7" applyFont="1" applyFill="1" applyBorder="1" applyProtection="1">
      <protection locked="0"/>
    </xf>
    <xf numFmtId="41" fontId="20" fillId="6" borderId="7" xfId="4" applyNumberFormat="1" applyFont="1" applyFill="1" applyBorder="1" applyProtection="1">
      <protection locked="0"/>
    </xf>
    <xf numFmtId="43" fontId="20" fillId="6" borderId="7" xfId="8" applyFont="1" applyFill="1" applyBorder="1" applyProtection="1">
      <protection locked="0"/>
    </xf>
    <xf numFmtId="0" fontId="20" fillId="0" borderId="7" xfId="4" applyFont="1" applyBorder="1" applyAlignment="1" applyProtection="1">
      <alignment wrapText="1"/>
    </xf>
    <xf numFmtId="0" fontId="19" fillId="0" borderId="14" xfId="4" applyFont="1" applyBorder="1" applyAlignment="1" applyProtection="1">
      <alignment wrapText="1"/>
    </xf>
    <xf numFmtId="0" fontId="14" fillId="7" borderId="10" xfId="4" applyFont="1" applyFill="1" applyBorder="1" applyAlignment="1">
      <alignment horizontal="left" vertical="center"/>
    </xf>
    <xf numFmtId="0" fontId="14" fillId="8" borderId="3" xfId="4" applyFont="1" applyFill="1" applyBorder="1" applyAlignment="1">
      <alignment horizontal="left" vertical="center"/>
    </xf>
    <xf numFmtId="0" fontId="14" fillId="9" borderId="3" xfId="4" applyFont="1" applyFill="1" applyBorder="1" applyAlignment="1">
      <alignment horizontal="left" vertical="center"/>
    </xf>
    <xf numFmtId="0" fontId="18" fillId="7" borderId="3" xfId="4" applyFont="1" applyFill="1" applyBorder="1" applyAlignment="1">
      <alignment horizontal="left" vertical="center"/>
    </xf>
    <xf numFmtId="0" fontId="13" fillId="0" borderId="0" xfId="4" applyFont="1" applyBorder="1"/>
    <xf numFmtId="0" fontId="18" fillId="9" borderId="3" xfId="4" applyFont="1" applyFill="1" applyBorder="1" applyAlignment="1">
      <alignment horizontal="left" vertical="center"/>
    </xf>
    <xf numFmtId="0" fontId="13" fillId="0" borderId="0" xfId="4" applyFont="1" applyFill="1" applyBorder="1"/>
    <xf numFmtId="44" fontId="0" fillId="16" borderId="7" xfId="0" applyNumberFormat="1" applyFill="1" applyBorder="1" applyProtection="1"/>
    <xf numFmtId="44" fontId="32" fillId="16" borderId="7" xfId="0" applyNumberFormat="1" applyFont="1" applyFill="1" applyBorder="1" applyProtection="1"/>
    <xf numFmtId="44" fontId="2" fillId="16" borderId="7" xfId="0" applyNumberFormat="1" applyFont="1" applyFill="1" applyBorder="1" applyProtection="1"/>
    <xf numFmtId="44" fontId="32" fillId="0" borderId="0" xfId="0" applyNumberFormat="1" applyFont="1" applyFill="1" applyBorder="1" applyProtection="1"/>
    <xf numFmtId="0" fontId="28" fillId="16" borderId="7" xfId="0" applyFont="1" applyFill="1" applyBorder="1"/>
    <xf numFmtId="0" fontId="0" fillId="16" borderId="7" xfId="0" applyFill="1" applyBorder="1"/>
    <xf numFmtId="9" fontId="3" fillId="16" borderId="7" xfId="3" applyFont="1" applyFill="1" applyBorder="1" applyAlignment="1" applyProtection="1">
      <alignment horizontal="center"/>
    </xf>
    <xf numFmtId="43" fontId="2" fillId="16" borderId="7" xfId="1" applyFont="1" applyFill="1" applyBorder="1" applyProtection="1"/>
    <xf numFmtId="43" fontId="32" fillId="16" borderId="7" xfId="1" applyFont="1" applyFill="1" applyBorder="1" applyProtection="1"/>
    <xf numFmtId="43" fontId="32" fillId="16" borderId="7" xfId="1" applyNumberFormat="1" applyFont="1" applyFill="1" applyBorder="1" applyProtection="1"/>
    <xf numFmtId="9" fontId="0" fillId="16" borderId="7" xfId="3" applyFont="1" applyFill="1" applyBorder="1"/>
    <xf numFmtId="44" fontId="0" fillId="16" borderId="7" xfId="0" applyNumberFormat="1" applyFill="1" applyBorder="1"/>
    <xf numFmtId="42" fontId="0" fillId="16" borderId="7" xfId="0" applyNumberFormat="1" applyFill="1" applyBorder="1"/>
    <xf numFmtId="44" fontId="0" fillId="16" borderId="13" xfId="0" applyNumberFormat="1" applyFill="1" applyBorder="1"/>
    <xf numFmtId="0" fontId="25" fillId="16" borderId="7" xfId="0" applyFont="1" applyFill="1" applyBorder="1" applyAlignment="1">
      <alignment wrapText="1"/>
    </xf>
    <xf numFmtId="42" fontId="0" fillId="16" borderId="13" xfId="0" applyNumberFormat="1" applyFill="1" applyBorder="1"/>
    <xf numFmtId="0" fontId="2" fillId="16" borderId="3" xfId="0" applyFont="1" applyFill="1" applyBorder="1"/>
    <xf numFmtId="0" fontId="0" fillId="6" borderId="14" xfId="0" applyFill="1" applyBorder="1" applyProtection="1">
      <protection locked="0"/>
    </xf>
    <xf numFmtId="0" fontId="25" fillId="6" borderId="16" xfId="0" applyFont="1" applyFill="1" applyBorder="1" applyAlignment="1" applyProtection="1">
      <alignment horizontal="center" wrapText="1"/>
      <protection locked="0"/>
    </xf>
    <xf numFmtId="0" fontId="25" fillId="16" borderId="16" xfId="0" applyFont="1" applyFill="1" applyBorder="1" applyAlignment="1">
      <alignment wrapText="1"/>
    </xf>
    <xf numFmtId="9" fontId="0" fillId="16" borderId="16" xfId="3" applyFont="1" applyFill="1" applyBorder="1"/>
    <xf numFmtId="44" fontId="0" fillId="16" borderId="16" xfId="0" applyNumberFormat="1" applyFill="1" applyBorder="1"/>
    <xf numFmtId="0" fontId="0" fillId="16" borderId="16" xfId="0" applyFill="1" applyBorder="1"/>
    <xf numFmtId="165" fontId="2" fillId="16" borderId="3" xfId="1" applyNumberFormat="1" applyFont="1" applyFill="1" applyBorder="1"/>
    <xf numFmtId="9" fontId="0" fillId="16" borderId="3" xfId="3" applyFont="1" applyFill="1" applyBorder="1"/>
    <xf numFmtId="44" fontId="2" fillId="16" borderId="3" xfId="0" applyNumberFormat="1" applyFont="1" applyFill="1" applyBorder="1"/>
    <xf numFmtId="0" fontId="0" fillId="0" borderId="7" xfId="0" applyBorder="1" applyAlignment="1">
      <alignment horizontal="center"/>
    </xf>
    <xf numFmtId="164" fontId="0" fillId="0" borderId="7" xfId="2" applyNumberFormat="1" applyFont="1" applyBorder="1"/>
    <xf numFmtId="0" fontId="32" fillId="0" borderId="0" xfId="0" applyFont="1"/>
    <xf numFmtId="44" fontId="20" fillId="0" borderId="7" xfId="2" applyFont="1" applyFill="1" applyBorder="1" applyProtection="1"/>
    <xf numFmtId="165" fontId="20" fillId="6" borderId="7" xfId="8" applyNumberFormat="1" applyFont="1" applyFill="1" applyBorder="1" applyProtection="1">
      <protection locked="0"/>
    </xf>
    <xf numFmtId="9" fontId="33" fillId="16" borderId="7" xfId="3" applyFont="1" applyFill="1" applyBorder="1" applyAlignment="1">
      <alignment horizontal="center"/>
    </xf>
    <xf numFmtId="0" fontId="36" fillId="0" borderId="0" xfId="9" applyFont="1" applyAlignment="1">
      <alignment horizontal="center"/>
    </xf>
    <xf numFmtId="0" fontId="35" fillId="0" borderId="7" xfId="9" applyFont="1" applyBorder="1"/>
    <xf numFmtId="0" fontId="36" fillId="0" borderId="7" xfId="9" applyFont="1" applyBorder="1"/>
    <xf numFmtId="167" fontId="36" fillId="0" borderId="7" xfId="9" applyNumberFormat="1" applyFont="1" applyBorder="1" applyProtection="1">
      <protection locked="0"/>
    </xf>
    <xf numFmtId="0" fontId="2" fillId="17" borderId="4" xfId="0" applyFont="1" applyFill="1" applyBorder="1" applyAlignment="1">
      <alignment wrapText="1"/>
    </xf>
    <xf numFmtId="0" fontId="2" fillId="17" borderId="5" xfId="0" applyFont="1" applyFill="1" applyBorder="1" applyAlignment="1">
      <alignment horizontal="center" wrapText="1"/>
    </xf>
    <xf numFmtId="0" fontId="33" fillId="17" borderId="5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center" wrapText="1"/>
    </xf>
    <xf numFmtId="0" fontId="0" fillId="17" borderId="0" xfId="0" applyFill="1"/>
    <xf numFmtId="0" fontId="3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" fillId="17" borderId="0" xfId="0" applyFont="1" applyFill="1" applyBorder="1"/>
    <xf numFmtId="164" fontId="0" fillId="7" borderId="7" xfId="0" applyNumberFormat="1" applyFill="1" applyBorder="1"/>
    <xf numFmtId="165" fontId="2" fillId="16" borderId="7" xfId="1" applyNumberFormat="1" applyFont="1" applyFill="1" applyBorder="1" applyProtection="1"/>
    <xf numFmtId="0" fontId="2" fillId="16" borderId="10" xfId="0" applyFont="1" applyFill="1" applyBorder="1" applyAlignment="1">
      <alignment horizontal="center" wrapText="1"/>
    </xf>
    <xf numFmtId="165" fontId="2" fillId="16" borderId="10" xfId="1" applyNumberFormat="1" applyFont="1" applyFill="1" applyBorder="1"/>
    <xf numFmtId="44" fontId="2" fillId="16" borderId="20" xfId="0" applyNumberFormat="1" applyFont="1" applyFill="1" applyBorder="1"/>
    <xf numFmtId="44" fontId="2" fillId="16" borderId="7" xfId="0" applyNumberFormat="1" applyFont="1" applyFill="1" applyBorder="1"/>
    <xf numFmtId="0" fontId="0" fillId="0" borderId="4" xfId="0" applyBorder="1" applyAlignment="1">
      <alignment horizontal="center" wrapText="1"/>
    </xf>
    <xf numFmtId="0" fontId="2" fillId="0" borderId="5" xfId="0" quotePrefix="1" applyFont="1" applyBorder="1" applyAlignment="1">
      <alignment horizontal="center" wrapText="1"/>
    </xf>
    <xf numFmtId="0" fontId="2" fillId="0" borderId="12" xfId="0" quotePrefix="1" applyFont="1" applyBorder="1" applyAlignment="1">
      <alignment horizontal="center" wrapText="1"/>
    </xf>
    <xf numFmtId="0" fontId="0" fillId="16" borderId="6" xfId="0" applyFill="1" applyBorder="1"/>
    <xf numFmtId="0" fontId="0" fillId="16" borderId="14" xfId="0" applyFill="1" applyBorder="1"/>
    <xf numFmtId="44" fontId="0" fillId="16" borderId="15" xfId="0" applyNumberFormat="1" applyFill="1" applyBorder="1"/>
    <xf numFmtId="0" fontId="0" fillId="11" borderId="4" xfId="0" applyFill="1" applyBorder="1" applyProtection="1">
      <protection locked="0"/>
    </xf>
    <xf numFmtId="44" fontId="0" fillId="6" borderId="12" xfId="2" applyFont="1" applyFill="1" applyBorder="1" applyProtection="1">
      <protection locked="0"/>
    </xf>
    <xf numFmtId="0" fontId="0" fillId="11" borderId="6" xfId="0" applyFill="1" applyBorder="1" applyProtection="1">
      <protection locked="0"/>
    </xf>
    <xf numFmtId="44" fontId="0" fillId="6" borderId="13" xfId="2" applyFont="1" applyFill="1" applyBorder="1" applyProtection="1">
      <protection locked="0"/>
    </xf>
    <xf numFmtId="0" fontId="2" fillId="16" borderId="6" xfId="0" applyFont="1" applyFill="1" applyBorder="1"/>
    <xf numFmtId="44" fontId="0" fillId="16" borderId="13" xfId="2" applyFont="1" applyFill="1" applyBorder="1"/>
    <xf numFmtId="0" fontId="0" fillId="0" borderId="6" xfId="0" applyBorder="1" applyProtection="1">
      <protection locked="0"/>
    </xf>
    <xf numFmtId="165" fontId="0" fillId="6" borderId="13" xfId="1" applyNumberFormat="1" applyFont="1" applyFill="1" applyBorder="1" applyProtection="1">
      <protection locked="0"/>
    </xf>
    <xf numFmtId="0" fontId="2" fillId="16" borderId="14" xfId="0" applyFont="1" applyFill="1" applyBorder="1"/>
    <xf numFmtId="44" fontId="0" fillId="16" borderId="15" xfId="2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10" borderId="0" xfId="0" applyFill="1" applyBorder="1"/>
    <xf numFmtId="0" fontId="5" fillId="10" borderId="0" xfId="0" applyFont="1" applyFill="1"/>
    <xf numFmtId="44" fontId="0" fillId="10" borderId="3" xfId="0" applyNumberFormat="1" applyFill="1" applyBorder="1"/>
    <xf numFmtId="9" fontId="0" fillId="10" borderId="3" xfId="3" applyNumberFormat="1" applyFont="1" applyFill="1" applyBorder="1"/>
    <xf numFmtId="0" fontId="0" fillId="16" borderId="7" xfId="0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0" xfId="0" applyFont="1" applyFill="1" applyBorder="1"/>
    <xf numFmtId="0" fontId="33" fillId="16" borderId="0" xfId="0" applyFont="1" applyFill="1" applyBorder="1"/>
    <xf numFmtId="166" fontId="2" fillId="16" borderId="3" xfId="1" applyNumberFormat="1" applyFont="1" applyFill="1" applyBorder="1"/>
    <xf numFmtId="9" fontId="33" fillId="16" borderId="3" xfId="3" applyNumberFormat="1" applyFont="1" applyFill="1" applyBorder="1" applyAlignment="1">
      <alignment horizontal="center"/>
    </xf>
    <xf numFmtId="164" fontId="19" fillId="0" borderId="7" xfId="2" applyNumberFormat="1" applyFont="1" applyFill="1" applyBorder="1" applyAlignment="1" applyProtection="1">
      <alignment vertical="center"/>
    </xf>
    <xf numFmtId="0" fontId="13" fillId="18" borderId="0" xfId="4" applyFont="1" applyFill="1"/>
    <xf numFmtId="0" fontId="36" fillId="16" borderId="7" xfId="9" applyFont="1" applyFill="1" applyBorder="1" applyProtection="1"/>
    <xf numFmtId="164" fontId="35" fillId="16" borderId="7" xfId="9" applyNumberFormat="1" applyFont="1" applyFill="1" applyBorder="1" applyProtection="1"/>
    <xf numFmtId="0" fontId="2" fillId="16" borderId="6" xfId="0" applyFont="1" applyFill="1" applyBorder="1" applyProtection="1"/>
    <xf numFmtId="44" fontId="35" fillId="0" borderId="7" xfId="9" applyNumberFormat="1" applyFont="1" applyBorder="1"/>
    <xf numFmtId="0" fontId="35" fillId="16" borderId="7" xfId="9" applyFont="1" applyFill="1" applyBorder="1" applyAlignment="1">
      <alignment horizontal="right"/>
    </xf>
    <xf numFmtId="44" fontId="35" fillId="16" borderId="7" xfId="9" applyNumberFormat="1" applyFont="1" applyFill="1" applyBorder="1"/>
    <xf numFmtId="0" fontId="35" fillId="16" borderId="7" xfId="9" applyFont="1" applyFill="1" applyBorder="1"/>
    <xf numFmtId="0" fontId="35" fillId="16" borderId="7" xfId="9" applyFont="1" applyFill="1" applyBorder="1" applyProtection="1"/>
    <xf numFmtId="167" fontId="36" fillId="0" borderId="7" xfId="9" applyNumberFormat="1" applyFont="1" applyBorder="1" applyProtection="1"/>
    <xf numFmtId="9" fontId="37" fillId="17" borderId="7" xfId="3" applyFont="1" applyFill="1" applyBorder="1" applyAlignment="1" applyProtection="1">
      <alignment horizontal="center"/>
      <protection locked="0"/>
    </xf>
    <xf numFmtId="44" fontId="35" fillId="16" borderId="7" xfId="9" applyNumberFormat="1" applyFont="1" applyFill="1" applyBorder="1" applyProtection="1"/>
    <xf numFmtId="0" fontId="36" fillId="0" borderId="0" xfId="9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35" fillId="2" borderId="7" xfId="9" applyFont="1" applyFill="1" applyBorder="1" applyProtection="1">
      <protection locked="0"/>
    </xf>
    <xf numFmtId="167" fontId="35" fillId="0" borderId="7" xfId="9" applyNumberFormat="1" applyFont="1" applyBorder="1" applyProtection="1"/>
    <xf numFmtId="164" fontId="35" fillId="0" borderId="7" xfId="9" applyNumberFormat="1" applyFont="1" applyBorder="1" applyProtection="1">
      <protection locked="0"/>
    </xf>
    <xf numFmtId="164" fontId="35" fillId="0" borderId="7" xfId="9" applyNumberFormat="1" applyFont="1" applyBorder="1"/>
    <xf numFmtId="44" fontId="38" fillId="0" borderId="7" xfId="9" applyNumberFormat="1" applyFont="1" applyBorder="1"/>
    <xf numFmtId="164" fontId="38" fillId="0" borderId="7" xfId="9" applyNumberFormat="1" applyFont="1" applyBorder="1"/>
    <xf numFmtId="44" fontId="38" fillId="0" borderId="7" xfId="9" applyNumberFormat="1" applyFont="1" applyBorder="1" applyProtection="1"/>
    <xf numFmtId="44" fontId="35" fillId="0" borderId="7" xfId="9" applyNumberFormat="1" applyFont="1" applyBorder="1" applyProtection="1"/>
    <xf numFmtId="44" fontId="35" fillId="0" borderId="7" xfId="9" applyNumberFormat="1" applyFont="1" applyBorder="1" applyProtection="1">
      <protection locked="0"/>
    </xf>
    <xf numFmtId="44" fontId="38" fillId="16" borderId="7" xfId="9" applyNumberFormat="1" applyFont="1" applyFill="1" applyBorder="1" applyProtection="1"/>
    <xf numFmtId="0" fontId="35" fillId="0" borderId="1" xfId="9" applyFont="1" applyBorder="1"/>
    <xf numFmtId="0" fontId="35" fillId="0" borderId="1" xfId="9" applyFont="1" applyBorder="1" applyAlignment="1">
      <alignment horizontal="center"/>
    </xf>
    <xf numFmtId="0" fontId="25" fillId="16" borderId="7" xfId="0" applyFont="1" applyFill="1" applyBorder="1" applyAlignment="1">
      <alignment horizontal="center" wrapText="1"/>
    </xf>
    <xf numFmtId="0" fontId="2" fillId="8" borderId="7" xfId="0" applyFont="1" applyFill="1" applyBorder="1" applyAlignment="1" applyProtection="1">
      <alignment wrapText="1"/>
    </xf>
    <xf numFmtId="0" fontId="2" fillId="8" borderId="7" xfId="0" applyFont="1" applyFill="1" applyBorder="1" applyProtection="1"/>
    <xf numFmtId="44" fontId="2" fillId="8" borderId="3" xfId="0" applyNumberFormat="1" applyFont="1" applyFill="1" applyBorder="1"/>
    <xf numFmtId="9" fontId="2" fillId="8" borderId="3" xfId="3" applyFont="1" applyFill="1" applyBorder="1" applyAlignment="1">
      <alignment horizontal="center"/>
    </xf>
    <xf numFmtId="44" fontId="20" fillId="0" borderId="7" xfId="7" applyFont="1" applyFill="1" applyBorder="1" applyProtection="1">
      <protection locked="0"/>
    </xf>
    <xf numFmtId="165" fontId="16" fillId="6" borderId="7" xfId="1" applyNumberFormat="1" applyFont="1" applyFill="1" applyBorder="1" applyProtection="1">
      <protection locked="0"/>
    </xf>
    <xf numFmtId="165" fontId="19" fillId="6" borderId="7" xfId="1" applyNumberFormat="1" applyFont="1" applyFill="1" applyBorder="1" applyProtection="1">
      <protection locked="0"/>
    </xf>
    <xf numFmtId="0" fontId="12" fillId="6" borderId="3" xfId="0" applyFont="1" applyFill="1" applyBorder="1" applyAlignment="1">
      <alignment horizontal="center"/>
    </xf>
    <xf numFmtId="0" fontId="39" fillId="19" borderId="0" xfId="0" applyFont="1" applyFill="1"/>
    <xf numFmtId="0" fontId="31" fillId="19" borderId="0" xfId="0" applyFont="1" applyFill="1"/>
    <xf numFmtId="0" fontId="36" fillId="0" borderId="0" xfId="9" applyFont="1"/>
    <xf numFmtId="0" fontId="36" fillId="0" borderId="0" xfId="9" applyFont="1" applyFill="1" applyBorder="1"/>
    <xf numFmtId="0" fontId="35" fillId="2" borderId="0" xfId="9" applyFont="1" applyFill="1" applyProtection="1">
      <protection locked="0"/>
    </xf>
    <xf numFmtId="0" fontId="35" fillId="0" borderId="7" xfId="9" applyFont="1" applyBorder="1" applyProtection="1">
      <protection locked="0"/>
    </xf>
    <xf numFmtId="0" fontId="35" fillId="16" borderId="0" xfId="9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6" fillId="0" borderId="0" xfId="9" applyFont="1" applyFill="1" applyBorder="1" applyProtection="1"/>
    <xf numFmtId="0" fontId="35" fillId="16" borderId="0" xfId="9" applyFont="1" applyFill="1" applyProtection="1"/>
    <xf numFmtId="0" fontId="35" fillId="0" borderId="0" xfId="9" applyFont="1"/>
    <xf numFmtId="0" fontId="36" fillId="8" borderId="7" xfId="9" applyFont="1" applyFill="1" applyBorder="1" applyProtection="1"/>
    <xf numFmtId="0" fontId="36" fillId="8" borderId="7" xfId="9" applyFont="1" applyFill="1" applyBorder="1" applyAlignment="1" applyProtection="1">
      <alignment horizontal="center"/>
    </xf>
    <xf numFmtId="0" fontId="4" fillId="8" borderId="7" xfId="0" applyFont="1" applyFill="1" applyBorder="1" applyProtection="1"/>
    <xf numFmtId="164" fontId="36" fillId="8" borderId="7" xfId="2" applyNumberFormat="1" applyFont="1" applyFill="1" applyBorder="1" applyProtection="1"/>
    <xf numFmtId="9" fontId="35" fillId="8" borderId="7" xfId="3" applyFont="1" applyFill="1" applyBorder="1" applyProtection="1"/>
    <xf numFmtId="164" fontId="36" fillId="8" borderId="7" xfId="9" applyNumberFormat="1" applyFont="1" applyFill="1" applyBorder="1" applyProtection="1"/>
    <xf numFmtId="0" fontId="35" fillId="8" borderId="7" xfId="9" applyFont="1" applyFill="1" applyBorder="1" applyProtection="1"/>
    <xf numFmtId="0" fontId="40" fillId="0" borderId="0" xfId="0" applyFont="1"/>
    <xf numFmtId="0" fontId="21" fillId="0" borderId="0" xfId="0" applyFont="1"/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20" borderId="3" xfId="0" applyFont="1" applyFill="1" applyBorder="1" applyAlignment="1">
      <alignment horizontal="center"/>
    </xf>
    <xf numFmtId="0" fontId="21" fillId="0" borderId="10" xfId="0" applyFont="1" applyBorder="1"/>
    <xf numFmtId="0" fontId="21" fillId="0" borderId="7" xfId="0" applyFont="1" applyBorder="1" applyAlignment="1">
      <alignment horizontal="center"/>
    </xf>
    <xf numFmtId="0" fontId="21" fillId="0" borderId="3" xfId="0" applyFont="1" applyBorder="1" applyAlignment="1">
      <alignment wrapText="1"/>
    </xf>
    <xf numFmtId="0" fontId="40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5" xfId="0" quotePrefix="1" applyFont="1" applyBorder="1" applyAlignment="1">
      <alignment horizontal="center" wrapText="1"/>
    </xf>
    <xf numFmtId="0" fontId="21" fillId="0" borderId="12" xfId="0" quotePrefix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40" fillId="11" borderId="4" xfId="0" applyFont="1" applyFill="1" applyBorder="1" applyProtection="1">
      <protection locked="0"/>
    </xf>
    <xf numFmtId="44" fontId="40" fillId="6" borderId="22" xfId="2" applyFont="1" applyFill="1" applyBorder="1" applyProtection="1">
      <protection locked="0"/>
    </xf>
    <xf numFmtId="0" fontId="40" fillId="16" borderId="4" xfId="0" applyFont="1" applyFill="1" applyBorder="1"/>
    <xf numFmtId="44" fontId="40" fillId="16" borderId="12" xfId="2" applyFont="1" applyFill="1" applyBorder="1" applyProtection="1"/>
    <xf numFmtId="0" fontId="40" fillId="16" borderId="6" xfId="0" applyFont="1" applyFill="1" applyBorder="1"/>
    <xf numFmtId="0" fontId="40" fillId="16" borderId="7" xfId="0" applyFont="1" applyFill="1" applyBorder="1"/>
    <xf numFmtId="44" fontId="40" fillId="16" borderId="13" xfId="0" applyNumberFormat="1" applyFont="1" applyFill="1" applyBorder="1"/>
    <xf numFmtId="0" fontId="40" fillId="11" borderId="6" xfId="0" applyFont="1" applyFill="1" applyBorder="1" applyProtection="1">
      <protection locked="0"/>
    </xf>
    <xf numFmtId="44" fontId="40" fillId="6" borderId="13" xfId="2" applyFont="1" applyFill="1" applyBorder="1" applyProtection="1">
      <protection locked="0"/>
    </xf>
    <xf numFmtId="44" fontId="40" fillId="11" borderId="12" xfId="2" applyFont="1" applyFill="1" applyBorder="1" applyProtection="1">
      <protection locked="0"/>
    </xf>
    <xf numFmtId="0" fontId="40" fillId="0" borderId="6" xfId="0" applyFont="1" applyBorder="1"/>
    <xf numFmtId="44" fontId="40" fillId="0" borderId="12" xfId="2" applyFont="1" applyFill="1" applyBorder="1" applyProtection="1"/>
    <xf numFmtId="0" fontId="40" fillId="16" borderId="14" xfId="0" applyFont="1" applyFill="1" applyBorder="1"/>
    <xf numFmtId="0" fontId="40" fillId="16" borderId="16" xfId="0" applyFont="1" applyFill="1" applyBorder="1"/>
    <xf numFmtId="44" fontId="40" fillId="16" borderId="15" xfId="0" applyNumberFormat="1" applyFont="1" applyFill="1" applyBorder="1"/>
    <xf numFmtId="0" fontId="21" fillId="16" borderId="6" xfId="0" applyFont="1" applyFill="1" applyBorder="1"/>
    <xf numFmtId="44" fontId="40" fillId="16" borderId="13" xfId="2" applyFont="1" applyFill="1" applyBorder="1"/>
    <xf numFmtId="0" fontId="21" fillId="16" borderId="7" xfId="0" applyFont="1" applyFill="1" applyBorder="1"/>
    <xf numFmtId="44" fontId="40" fillId="16" borderId="7" xfId="2" applyFont="1" applyFill="1" applyBorder="1" applyProtection="1"/>
    <xf numFmtId="44" fontId="40" fillId="0" borderId="0" xfId="0" applyNumberFormat="1" applyFont="1"/>
    <xf numFmtId="0" fontId="40" fillId="0" borderId="6" xfId="0" applyFont="1" applyBorder="1" applyProtection="1">
      <protection locked="0"/>
    </xf>
    <xf numFmtId="165" fontId="40" fillId="6" borderId="13" xfId="1" applyNumberFormat="1" applyFont="1" applyFill="1" applyBorder="1" applyProtection="1">
      <protection locked="0"/>
    </xf>
    <xf numFmtId="0" fontId="40" fillId="0" borderId="7" xfId="0" applyFont="1" applyBorder="1"/>
    <xf numFmtId="165" fontId="40" fillId="0" borderId="7" xfId="1" applyNumberFormat="1" applyFont="1" applyFill="1" applyBorder="1" applyProtection="1"/>
    <xf numFmtId="9" fontId="21" fillId="21" borderId="0" xfId="3" applyFont="1" applyFill="1" applyAlignment="1">
      <alignment horizontal="center"/>
    </xf>
    <xf numFmtId="0" fontId="21" fillId="16" borderId="3" xfId="0" applyFont="1" applyFill="1" applyBorder="1"/>
    <xf numFmtId="0" fontId="21" fillId="16" borderId="14" xfId="0" applyFont="1" applyFill="1" applyBorder="1"/>
    <xf numFmtId="44" fontId="40" fillId="16" borderId="15" xfId="2" applyFont="1" applyFill="1" applyBorder="1"/>
    <xf numFmtId="0" fontId="21" fillId="16" borderId="10" xfId="0" applyFont="1" applyFill="1" applyBorder="1" applyAlignment="1">
      <alignment horizontal="center" wrapText="1"/>
    </xf>
    <xf numFmtId="165" fontId="21" fillId="16" borderId="3" xfId="1" applyNumberFormat="1" applyFont="1" applyFill="1" applyBorder="1"/>
    <xf numFmtId="165" fontId="21" fillId="16" borderId="10" xfId="1" applyNumberFormat="1" applyFont="1" applyFill="1" applyBorder="1"/>
    <xf numFmtId="44" fontId="21" fillId="16" borderId="20" xfId="0" applyNumberFormat="1" applyFont="1" applyFill="1" applyBorder="1"/>
    <xf numFmtId="44" fontId="21" fillId="16" borderId="7" xfId="0" applyNumberFormat="1" applyFont="1" applyFill="1" applyBorder="1"/>
    <xf numFmtId="0" fontId="29" fillId="14" borderId="10" xfId="0" applyFont="1" applyFill="1" applyBorder="1" applyAlignment="1" applyProtection="1">
      <alignment horizontal="center"/>
      <protection locked="0"/>
    </xf>
    <xf numFmtId="0" fontId="30" fillId="14" borderId="11" xfId="0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5" fillId="16" borderId="7" xfId="9" applyFont="1" applyFill="1" applyBorder="1" applyProtection="1"/>
    <xf numFmtId="0" fontId="36" fillId="16" borderId="7" xfId="9" applyFont="1" applyFill="1" applyBorder="1" applyProtection="1"/>
  </cellXfs>
  <cellStyles count="10">
    <cellStyle name="Comma" xfId="1" builtinId="3"/>
    <cellStyle name="Comma 2" xfId="8" xr:uid="{14712190-C41C-4F1F-832F-0F2B25D615F4}"/>
    <cellStyle name="Currency" xfId="2" builtinId="4"/>
    <cellStyle name="Currency 2" xfId="7" xr:uid="{A7D23FD2-38DF-4114-993E-4C6D95797143}"/>
    <cellStyle name="Heading 1 2" xfId="6" xr:uid="{1ABC9C98-C997-4D68-998F-B6FF27429F9D}"/>
    <cellStyle name="Hyperlink 2" xfId="5" xr:uid="{6E81E133-01CC-45DC-A70F-B69F1FF851AF}"/>
    <cellStyle name="Normal" xfId="0" builtinId="0"/>
    <cellStyle name="Normal 2" xfId="4" xr:uid="{2E4C1267-C946-4C92-B671-2F11145891CD}"/>
    <cellStyle name="Normal 3" xfId="9" xr:uid="{47456A9C-7FBC-459E-A9D3-DB9530E2CFC6}"/>
    <cellStyle name="Percent" xfId="3" builtinId="5"/>
  </cellStyles>
  <dxfs count="62"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  <dxf>
      <fill>
        <patternFill>
          <bgColor rgb="FFF89E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olizmo-my.sharepoint.com/personal/george_jolizmo_onmicrosoft_com/Documents/Desktop/Score/Gema%20Current%20Forecast%20Augus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ems\Downloads\Wages%20and%20Real%20Esate%20vs%20Revenue%20in%20Family%20Child%20Care%20Home%20Templ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4-AdditionalInputs"/>
      <sheetName val="2a-PayrollYear1"/>
      <sheetName val="2b-PayrollYrs1-3"/>
      <sheetName val="Instructions"/>
      <sheetName val="SalesForecastYear1"/>
      <sheetName val="3b-SalesForecastYrs1-3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Pay Calculator"/>
      <sheetName val="Amortization&amp;Depreciation"/>
      <sheetName val="Tuition Calculator V1"/>
      <sheetName val="Tuition Calculator V2"/>
      <sheetName val="Annual PL Template"/>
      <sheetName val="Sheet1"/>
    </sheetNames>
    <sheetDataSet>
      <sheetData sheetId="0" refreshError="1"/>
      <sheetData sheetId="1">
        <row r="30">
          <cell r="C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8">
          <cell r="E8">
            <v>902.06899999999996</v>
          </cell>
        </row>
        <row r="9">
          <cell r="E9">
            <v>902.06899999999996</v>
          </cell>
        </row>
        <row r="10">
          <cell r="E10">
            <v>902.06899999999996</v>
          </cell>
        </row>
        <row r="11">
          <cell r="E11">
            <v>642.62379999999996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5">
          <cell r="O25" t="str">
            <v xml:space="preserve"> </v>
          </cell>
        </row>
        <row r="26">
          <cell r="O26">
            <v>86598.623999999967</v>
          </cell>
        </row>
        <row r="34">
          <cell r="O34">
            <v>8</v>
          </cell>
        </row>
        <row r="35">
          <cell r="O35">
            <v>86598.623999999967</v>
          </cell>
        </row>
        <row r="41">
          <cell r="O41">
            <v>8</v>
          </cell>
        </row>
        <row r="42">
          <cell r="O42">
            <v>86598.623999999967</v>
          </cell>
        </row>
        <row r="48">
          <cell r="O48">
            <v>3</v>
          </cell>
        </row>
        <row r="49">
          <cell r="O49">
            <v>23134.4568</v>
          </cell>
        </row>
        <row r="55">
          <cell r="O55">
            <v>0</v>
          </cell>
        </row>
        <row r="56">
          <cell r="O56">
            <v>0</v>
          </cell>
        </row>
        <row r="62">
          <cell r="O62">
            <v>0</v>
          </cell>
        </row>
        <row r="63">
          <cell r="O63">
            <v>0</v>
          </cell>
        </row>
        <row r="69">
          <cell r="O69">
            <v>0</v>
          </cell>
        </row>
        <row r="70">
          <cell r="O70">
            <v>0</v>
          </cell>
        </row>
        <row r="76">
          <cell r="O76">
            <v>0</v>
          </cell>
        </row>
        <row r="77">
          <cell r="O77">
            <v>0</v>
          </cell>
        </row>
        <row r="122">
          <cell r="O122">
            <v>133982.31000000003</v>
          </cell>
        </row>
      </sheetData>
      <sheetData sheetId="7"/>
      <sheetData sheetId="8" refreshError="1"/>
      <sheetData sheetId="9" refreshError="1"/>
      <sheetData sheetId="10">
        <row r="33">
          <cell r="N33" t="e">
            <v>#REF!</v>
          </cell>
        </row>
      </sheetData>
      <sheetData sheetId="11" refreshError="1"/>
      <sheetData sheetId="12" refreshError="1"/>
      <sheetData sheetId="13">
        <row r="67">
          <cell r="C67" t="e">
            <v>#REF!</v>
          </cell>
          <cell r="E67" t="e">
            <v>#REF!</v>
          </cell>
          <cell r="G67" t="e">
            <v>#REF!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4-AdditionalInputs"/>
      <sheetName val="2a-PayrollYear1"/>
      <sheetName val="2b-PayrollYrs1-3"/>
      <sheetName val="Instructions"/>
      <sheetName val="SalesForecastYear1"/>
      <sheetName val="3b-SalesForecastYrs1-3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Pay Calculator"/>
      <sheetName val="Amortization&amp;Depreciation"/>
      <sheetName val="Tuition Calculator V1"/>
      <sheetName val="Tuition Calculator V2"/>
      <sheetName val="Annual PL Template"/>
      <sheetName val="Sheet1"/>
    </sheetNames>
    <sheetDataSet>
      <sheetData sheetId="0" refreshError="1"/>
      <sheetData sheetId="1"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1">
          <cell r="C21"/>
        </row>
        <row r="28">
          <cell r="C28"/>
        </row>
        <row r="29">
          <cell r="C29"/>
        </row>
        <row r="30">
          <cell r="C30">
            <v>0</v>
          </cell>
        </row>
        <row r="34">
          <cell r="D34"/>
        </row>
        <row r="35">
          <cell r="D35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</sheetData>
      <sheetData sheetId="2" refreshError="1"/>
      <sheetData sheetId="3" refreshError="1"/>
      <sheetData sheetId="4" refreshError="1"/>
      <sheetData sheetId="5" refreshError="1"/>
      <sheetData sheetId="6">
        <row r="8">
          <cell r="E8">
            <v>902.06899999999996</v>
          </cell>
        </row>
        <row r="9">
          <cell r="E9">
            <v>902.06899999999996</v>
          </cell>
        </row>
        <row r="10">
          <cell r="E10">
            <v>902.06899999999996</v>
          </cell>
        </row>
        <row r="11">
          <cell r="E11">
            <v>642.62379999999996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5">
          <cell r="O25" t="str">
            <v xml:space="preserve"> </v>
          </cell>
        </row>
        <row r="26">
          <cell r="O26">
            <v>86598.623999999967</v>
          </cell>
        </row>
        <row r="34">
          <cell r="O34">
            <v>8</v>
          </cell>
        </row>
        <row r="35">
          <cell r="O35">
            <v>86598.623999999967</v>
          </cell>
        </row>
        <row r="41">
          <cell r="O41">
            <v>8</v>
          </cell>
        </row>
        <row r="42">
          <cell r="O42">
            <v>86598.623999999967</v>
          </cell>
        </row>
        <row r="48">
          <cell r="O48">
            <v>3</v>
          </cell>
        </row>
        <row r="49">
          <cell r="O49">
            <v>23134.4568</v>
          </cell>
        </row>
        <row r="55">
          <cell r="O55">
            <v>0</v>
          </cell>
        </row>
        <row r="56">
          <cell r="O56">
            <v>0</v>
          </cell>
        </row>
        <row r="62">
          <cell r="O62">
            <v>0</v>
          </cell>
        </row>
        <row r="63">
          <cell r="O63">
            <v>0</v>
          </cell>
        </row>
        <row r="69">
          <cell r="O69">
            <v>0</v>
          </cell>
        </row>
        <row r="70">
          <cell r="O70">
            <v>0</v>
          </cell>
        </row>
        <row r="76">
          <cell r="O76">
            <v>0</v>
          </cell>
        </row>
        <row r="77">
          <cell r="O77">
            <v>0</v>
          </cell>
        </row>
        <row r="122">
          <cell r="O122">
            <v>133982.31000000003</v>
          </cell>
        </row>
      </sheetData>
      <sheetData sheetId="7"/>
      <sheetData sheetId="8" refreshError="1"/>
      <sheetData sheetId="9" refreshError="1"/>
      <sheetData sheetId="10">
        <row r="33">
          <cell r="N33" t="e">
            <v>#REF!</v>
          </cell>
        </row>
      </sheetData>
      <sheetData sheetId="11" refreshError="1"/>
      <sheetData sheetId="12" refreshError="1"/>
      <sheetData sheetId="13">
        <row r="67">
          <cell r="C67" t="e">
            <v>#REF!</v>
          </cell>
          <cell r="E67" t="e">
            <v>#REF!</v>
          </cell>
          <cell r="G67" t="e">
            <v>#REF!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Profit Calc"/>
      <sheetName val="2 - Tuition Calc."/>
      <sheetName val="3 - Pay Calculator"/>
      <sheetName val="4 - Occup. Calc"/>
      <sheetName val="Annual PL Template"/>
    </sheetNames>
    <sheetDataSet>
      <sheetData sheetId="0">
        <row r="14">
          <cell r="A14" t="str">
            <v>Classroom 1</v>
          </cell>
          <cell r="C14"/>
        </row>
        <row r="15">
          <cell r="A15" t="str">
            <v>Classroom 2</v>
          </cell>
          <cell r="C15"/>
        </row>
        <row r="16">
          <cell r="A16" t="str">
            <v>Classroom 3</v>
          </cell>
          <cell r="C16"/>
        </row>
        <row r="17">
          <cell r="A17" t="str">
            <v>Classroom 4</v>
          </cell>
          <cell r="C17"/>
        </row>
        <row r="18">
          <cell r="A18" t="str">
            <v>Classroom 5</v>
          </cell>
          <cell r="C18"/>
        </row>
        <row r="19">
          <cell r="A19" t="str">
            <v>Classroom 6</v>
          </cell>
          <cell r="C19"/>
        </row>
        <row r="20">
          <cell r="A20" t="str">
            <v>Classroom 7</v>
          </cell>
          <cell r="C20"/>
        </row>
        <row r="21">
          <cell r="A21" t="str">
            <v>Classroom 8</v>
          </cell>
          <cell r="C21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517A-D88F-4FAB-8F86-AFC85041ED58}">
  <sheetPr>
    <tabColor rgb="FFFFFF00"/>
    <pageSetUpPr fitToPage="1"/>
  </sheetPr>
  <dimension ref="A2:S34"/>
  <sheetViews>
    <sheetView tabSelected="1" topLeftCell="A16" zoomScale="127" zoomScaleNormal="127" workbookViewId="0">
      <selection activeCell="C26" sqref="B26:C28"/>
    </sheetView>
  </sheetViews>
  <sheetFormatPr defaultRowHeight="15.75" x14ac:dyDescent="0.5"/>
  <cols>
    <col min="1" max="1" width="28.375" customWidth="1"/>
    <col min="2" max="2" width="8.25" customWidth="1"/>
    <col min="3" max="3" width="8.875" customWidth="1"/>
    <col min="4" max="4" width="11.25" customWidth="1"/>
    <col min="5" max="5" width="8.375" customWidth="1"/>
    <col min="6" max="6" width="17.75" customWidth="1"/>
    <col min="7" max="7" width="13.75" customWidth="1"/>
    <col min="8" max="8" width="10.875" customWidth="1"/>
    <col min="9" max="9" width="14" customWidth="1"/>
    <col min="10" max="11" width="13.125" customWidth="1"/>
    <col min="12" max="12" width="15.25" customWidth="1"/>
    <col min="13" max="13" width="11.5625" customWidth="1"/>
    <col min="14" max="14" width="14.625" customWidth="1"/>
    <col min="15" max="15" width="15.75" customWidth="1"/>
    <col min="16" max="16" width="10.5" customWidth="1"/>
    <col min="17" max="17" width="13.125" customWidth="1"/>
    <col min="18" max="18" width="17.125" customWidth="1"/>
    <col min="19" max="19" width="11.625" customWidth="1"/>
  </cols>
  <sheetData>
    <row r="2" spans="1:19" ht="21" x14ac:dyDescent="0.65">
      <c r="A2" t="s">
        <v>58</v>
      </c>
      <c r="B2" t="s">
        <v>57</v>
      </c>
      <c r="I2" s="221" t="s">
        <v>164</v>
      </c>
      <c r="J2" s="221" t="s">
        <v>165</v>
      </c>
    </row>
    <row r="3" spans="1:19" x14ac:dyDescent="0.5">
      <c r="A3" t="s">
        <v>44</v>
      </c>
      <c r="B3" t="s">
        <v>57</v>
      </c>
    </row>
    <row r="4" spans="1:19" x14ac:dyDescent="0.5">
      <c r="A4" t="s">
        <v>43</v>
      </c>
      <c r="B4" t="s">
        <v>57</v>
      </c>
    </row>
    <row r="5" spans="1:19" x14ac:dyDescent="0.5">
      <c r="A5" t="s">
        <v>157</v>
      </c>
      <c r="B5" t="s">
        <v>158</v>
      </c>
    </row>
    <row r="6" spans="1:19" x14ac:dyDescent="0.5">
      <c r="A6" t="s">
        <v>159</v>
      </c>
      <c r="B6" t="s">
        <v>158</v>
      </c>
    </row>
    <row r="7" spans="1:19" x14ac:dyDescent="0.5">
      <c r="A7" t="s">
        <v>160</v>
      </c>
      <c r="B7" t="s">
        <v>59</v>
      </c>
    </row>
    <row r="8" spans="1:19" x14ac:dyDescent="0.5">
      <c r="A8" t="s">
        <v>2</v>
      </c>
      <c r="B8" t="s">
        <v>59</v>
      </c>
    </row>
    <row r="9" spans="1:19" x14ac:dyDescent="0.5">
      <c r="A9" t="s">
        <v>161</v>
      </c>
      <c r="B9" t="s">
        <v>60</v>
      </c>
    </row>
    <row r="10" spans="1:19" x14ac:dyDescent="0.5">
      <c r="A10" t="s">
        <v>162</v>
      </c>
      <c r="B10" t="s">
        <v>60</v>
      </c>
    </row>
    <row r="11" spans="1:19" x14ac:dyDescent="0.5">
      <c r="A11" t="s">
        <v>163</v>
      </c>
      <c r="B11" t="s">
        <v>60</v>
      </c>
    </row>
    <row r="15" spans="1:19" ht="16.149999999999999" thickBot="1" x14ac:dyDescent="0.55000000000000004">
      <c r="E15" s="4" t="s">
        <v>154</v>
      </c>
      <c r="H15" s="4" t="s">
        <v>154</v>
      </c>
      <c r="J15" s="4" t="s">
        <v>154</v>
      </c>
      <c r="K15" s="4" t="s">
        <v>154</v>
      </c>
      <c r="L15" s="4" t="s">
        <v>154</v>
      </c>
      <c r="M15" s="4" t="s">
        <v>154</v>
      </c>
      <c r="N15" s="27" t="s">
        <v>0</v>
      </c>
      <c r="O15" s="4" t="s">
        <v>154</v>
      </c>
      <c r="P15" s="4" t="s">
        <v>154</v>
      </c>
      <c r="R15" s="4" t="s">
        <v>154</v>
      </c>
      <c r="S15" s="4" t="s">
        <v>154</v>
      </c>
    </row>
    <row r="16" spans="1:19" ht="94.5" x14ac:dyDescent="0.5">
      <c r="A16" s="140" t="s">
        <v>14</v>
      </c>
      <c r="B16" s="141" t="s">
        <v>15</v>
      </c>
      <c r="C16" s="141" t="s">
        <v>28</v>
      </c>
      <c r="D16" s="141" t="s">
        <v>62</v>
      </c>
      <c r="E16" s="141" t="s">
        <v>61</v>
      </c>
      <c r="F16" s="141" t="s">
        <v>63</v>
      </c>
      <c r="G16" s="141" t="s">
        <v>54</v>
      </c>
      <c r="H16" s="142" t="s">
        <v>53</v>
      </c>
      <c r="I16" s="141" t="s">
        <v>64</v>
      </c>
      <c r="J16" s="142" t="s">
        <v>65</v>
      </c>
      <c r="K16" s="143" t="s">
        <v>74</v>
      </c>
      <c r="L16" s="54" t="s">
        <v>142</v>
      </c>
      <c r="M16" s="56" t="s">
        <v>141</v>
      </c>
      <c r="N16" s="88" t="s">
        <v>55</v>
      </c>
      <c r="O16" s="48" t="s">
        <v>155</v>
      </c>
      <c r="P16" s="49" t="s">
        <v>141</v>
      </c>
      <c r="Q16" s="46" t="s">
        <v>56</v>
      </c>
      <c r="R16" s="51" t="s">
        <v>156</v>
      </c>
      <c r="S16" s="52" t="s">
        <v>141</v>
      </c>
    </row>
    <row r="17" spans="1:19" x14ac:dyDescent="0.5">
      <c r="A17" s="91" t="s">
        <v>173</v>
      </c>
      <c r="B17" s="42"/>
      <c r="C17" s="42"/>
      <c r="D17" s="176">
        <f>'2 - Tuition Calc.'!C32</f>
        <v>0</v>
      </c>
      <c r="E17" s="114" t="str">
        <f t="shared" ref="E17:E22" si="0">IF(C17="","",D17/C17)</f>
        <v/>
      </c>
      <c r="F17" s="115">
        <f>'2 - Tuition Calc.'!J32</f>
        <v>0</v>
      </c>
      <c r="G17" s="115" t="e">
        <f>'4 - Rent Calc'!I5</f>
        <v>#DIV/0!</v>
      </c>
      <c r="H17" s="135" t="e">
        <f t="shared" ref="H17:H21" si="1">G17/F17</f>
        <v>#DIV/0!</v>
      </c>
      <c r="I17" s="116">
        <f>'3 - Pay Calculator'!C10</f>
        <v>0</v>
      </c>
      <c r="J17" s="135" t="e">
        <f t="shared" ref="J17:J21" si="2">I17/F17</f>
        <v>#DIV/0!</v>
      </c>
      <c r="K17" s="117" t="e">
        <f>G17+I17</f>
        <v>#DIV/0!</v>
      </c>
      <c r="L17" s="55" t="e">
        <f>F17-K17</f>
        <v>#DIV/0!</v>
      </c>
      <c r="M17" s="57" t="e">
        <f t="shared" ref="M17:M21" si="3">L17/F17</f>
        <v>#DIV/0!</v>
      </c>
      <c r="N17" s="89">
        <f>'3 - Pay Calculator'!F10</f>
        <v>0</v>
      </c>
      <c r="O17" s="39" t="e">
        <f t="shared" ref="O17:O21" si="4">F17-G17-N17</f>
        <v>#DIV/0!</v>
      </c>
      <c r="P17" s="50" t="e">
        <f t="shared" ref="P17:P21" si="5">O17/F17</f>
        <v>#DIV/0!</v>
      </c>
      <c r="Q17" s="47">
        <f>'3 - Pay Calculator'!I10</f>
        <v>0</v>
      </c>
      <c r="R17" s="40" t="e">
        <f t="shared" ref="R17:R21" si="6">F17-G17-Q17</f>
        <v>#DIV/0!</v>
      </c>
      <c r="S17" s="53" t="e">
        <f t="shared" ref="S17:S21" si="7">R17/F17</f>
        <v>#DIV/0!</v>
      </c>
    </row>
    <row r="18" spans="1:19" ht="15.75" customHeight="1" x14ac:dyDescent="0.5">
      <c r="A18" s="91" t="s">
        <v>174</v>
      </c>
      <c r="B18" s="43"/>
      <c r="C18" s="42"/>
      <c r="D18" s="176">
        <f>'2 - Tuition Calc.'!C64</f>
        <v>0</v>
      </c>
      <c r="E18" s="114" t="str">
        <f t="shared" si="0"/>
        <v/>
      </c>
      <c r="F18" s="115">
        <f>'2 - Tuition Calc.'!J64</f>
        <v>0</v>
      </c>
      <c r="G18" s="115" t="e">
        <f>'4 - Rent Calc'!I6</f>
        <v>#DIV/0!</v>
      </c>
      <c r="H18" s="135" t="e">
        <f t="shared" si="1"/>
        <v>#DIV/0!</v>
      </c>
      <c r="I18" s="116">
        <f>'3 - Pay Calculator'!C18</f>
        <v>0</v>
      </c>
      <c r="J18" s="135" t="e">
        <f t="shared" si="2"/>
        <v>#DIV/0!</v>
      </c>
      <c r="K18" s="117" t="e">
        <f t="shared" ref="K18:K21" si="8">G18+I18</f>
        <v>#DIV/0!</v>
      </c>
      <c r="L18" s="55" t="e">
        <f t="shared" ref="L18:L21" si="9">F18-K18</f>
        <v>#DIV/0!</v>
      </c>
      <c r="M18" s="57" t="e">
        <f t="shared" si="3"/>
        <v>#DIV/0!</v>
      </c>
      <c r="N18" s="89">
        <f>'3 - Pay Calculator'!F18</f>
        <v>0</v>
      </c>
      <c r="O18" s="39" t="e">
        <f t="shared" si="4"/>
        <v>#DIV/0!</v>
      </c>
      <c r="P18" s="50" t="e">
        <f t="shared" si="5"/>
        <v>#DIV/0!</v>
      </c>
      <c r="Q18" s="47">
        <f>'3 - Pay Calculator'!I18</f>
        <v>0</v>
      </c>
      <c r="R18" s="40" t="e">
        <f t="shared" si="6"/>
        <v>#DIV/0!</v>
      </c>
      <c r="S18" s="53" t="e">
        <f t="shared" si="7"/>
        <v>#DIV/0!</v>
      </c>
    </row>
    <row r="19" spans="1:19" x14ac:dyDescent="0.5">
      <c r="A19" s="91" t="s">
        <v>175</v>
      </c>
      <c r="B19" s="43"/>
      <c r="C19" s="42"/>
      <c r="D19" s="176">
        <f>'2 - Tuition Calc.'!C95</f>
        <v>0</v>
      </c>
      <c r="E19" s="114" t="str">
        <f t="shared" si="0"/>
        <v/>
      </c>
      <c r="F19" s="115">
        <f>'2 - Tuition Calc.'!J95</f>
        <v>0</v>
      </c>
      <c r="G19" s="115" t="e">
        <f>'4 - Rent Calc'!I7</f>
        <v>#DIV/0!</v>
      </c>
      <c r="H19" s="135" t="e">
        <f t="shared" si="1"/>
        <v>#DIV/0!</v>
      </c>
      <c r="I19" s="116">
        <f>'3 - Pay Calculator'!C26</f>
        <v>0</v>
      </c>
      <c r="J19" s="135" t="e">
        <f t="shared" si="2"/>
        <v>#DIV/0!</v>
      </c>
      <c r="K19" s="117" t="e">
        <f t="shared" si="8"/>
        <v>#DIV/0!</v>
      </c>
      <c r="L19" s="55" t="e">
        <f t="shared" si="9"/>
        <v>#DIV/0!</v>
      </c>
      <c r="M19" s="57" t="e">
        <f t="shared" si="3"/>
        <v>#DIV/0!</v>
      </c>
      <c r="N19" s="89">
        <f>'3 - Pay Calculator'!F26</f>
        <v>0</v>
      </c>
      <c r="O19" s="39" t="e">
        <f t="shared" si="4"/>
        <v>#DIV/0!</v>
      </c>
      <c r="P19" s="50" t="e">
        <f t="shared" si="5"/>
        <v>#DIV/0!</v>
      </c>
      <c r="Q19" s="47">
        <f>'3 - Pay Calculator'!I26</f>
        <v>0</v>
      </c>
      <c r="R19" s="40" t="e">
        <f t="shared" si="6"/>
        <v>#DIV/0!</v>
      </c>
      <c r="S19" s="53" t="e">
        <f t="shared" si="7"/>
        <v>#DIV/0!</v>
      </c>
    </row>
    <row r="20" spans="1:19" x14ac:dyDescent="0.5">
      <c r="A20" s="91" t="s">
        <v>149</v>
      </c>
      <c r="B20" s="42"/>
      <c r="C20" s="42"/>
      <c r="D20" s="176">
        <f>'2 - Tuition Calc.'!C126</f>
        <v>0</v>
      </c>
      <c r="E20" s="114" t="str">
        <f t="shared" si="0"/>
        <v/>
      </c>
      <c r="F20" s="115">
        <f>'2 - Tuition Calc.'!J126</f>
        <v>0</v>
      </c>
      <c r="G20" s="115" t="e">
        <f>'4 - Rent Calc'!I8</f>
        <v>#DIV/0!</v>
      </c>
      <c r="H20" s="135" t="e">
        <f t="shared" si="1"/>
        <v>#DIV/0!</v>
      </c>
      <c r="I20" s="116">
        <f>'3 - Pay Calculator'!C34</f>
        <v>0</v>
      </c>
      <c r="J20" s="135" t="e">
        <f t="shared" si="2"/>
        <v>#DIV/0!</v>
      </c>
      <c r="K20" s="117" t="e">
        <f t="shared" si="8"/>
        <v>#DIV/0!</v>
      </c>
      <c r="L20" s="55" t="e">
        <f t="shared" si="9"/>
        <v>#DIV/0!</v>
      </c>
      <c r="M20" s="57" t="e">
        <f t="shared" si="3"/>
        <v>#DIV/0!</v>
      </c>
      <c r="N20" s="89">
        <f>'3 - Pay Calculator'!F34</f>
        <v>0</v>
      </c>
      <c r="O20" s="39" t="e">
        <f t="shared" si="4"/>
        <v>#DIV/0!</v>
      </c>
      <c r="P20" s="50" t="e">
        <f t="shared" si="5"/>
        <v>#DIV/0!</v>
      </c>
      <c r="Q20" s="47">
        <f>'3 - Pay Calculator'!I34</f>
        <v>0</v>
      </c>
      <c r="R20" s="40" t="e">
        <f t="shared" si="6"/>
        <v>#DIV/0!</v>
      </c>
      <c r="S20" s="53" t="e">
        <f t="shared" si="7"/>
        <v>#DIV/0!</v>
      </c>
    </row>
    <row r="21" spans="1:19" x14ac:dyDescent="0.5">
      <c r="A21" s="91" t="s">
        <v>150</v>
      </c>
      <c r="B21" s="42"/>
      <c r="C21" s="42"/>
      <c r="D21" s="176">
        <f>'2 - Tuition Calc.'!C157</f>
        <v>0</v>
      </c>
      <c r="E21" s="114" t="str">
        <f t="shared" si="0"/>
        <v/>
      </c>
      <c r="F21" s="115">
        <f>'2 - Tuition Calc.'!J157</f>
        <v>0</v>
      </c>
      <c r="G21" s="115" t="e">
        <f>'4 - Rent Calc'!I9</f>
        <v>#DIV/0!</v>
      </c>
      <c r="H21" s="135" t="e">
        <f t="shared" si="1"/>
        <v>#DIV/0!</v>
      </c>
      <c r="I21" s="116">
        <f>'3 - Pay Calculator'!C42</f>
        <v>0</v>
      </c>
      <c r="J21" s="135" t="e">
        <f t="shared" si="2"/>
        <v>#DIV/0!</v>
      </c>
      <c r="K21" s="117" t="e">
        <f t="shared" si="8"/>
        <v>#DIV/0!</v>
      </c>
      <c r="L21" s="55" t="e">
        <f t="shared" si="9"/>
        <v>#DIV/0!</v>
      </c>
      <c r="M21" s="57" t="e">
        <f t="shared" si="3"/>
        <v>#DIV/0!</v>
      </c>
      <c r="N21" s="89">
        <f>'3 - Pay Calculator'!F42</f>
        <v>0</v>
      </c>
      <c r="O21" s="39" t="e">
        <f t="shared" si="4"/>
        <v>#DIV/0!</v>
      </c>
      <c r="P21" s="50" t="e">
        <f t="shared" si="5"/>
        <v>#DIV/0!</v>
      </c>
      <c r="Q21" s="47">
        <f>'3 - Pay Calculator'!I42</f>
        <v>0</v>
      </c>
      <c r="R21" s="40" t="e">
        <f t="shared" si="6"/>
        <v>#DIV/0!</v>
      </c>
      <c r="S21" s="53" t="e">
        <f t="shared" si="7"/>
        <v>#DIV/0!</v>
      </c>
    </row>
    <row r="22" spans="1:19" x14ac:dyDescent="0.5">
      <c r="A22" s="91" t="s">
        <v>151</v>
      </c>
      <c r="B22" s="42"/>
      <c r="C22" s="42"/>
      <c r="D22" s="176">
        <f>'2 - Tuition Calc.'!C188</f>
        <v>0</v>
      </c>
      <c r="E22" s="114" t="str">
        <f t="shared" si="0"/>
        <v/>
      </c>
      <c r="F22" s="115">
        <f>'2 - Tuition Calc.'!J188</f>
        <v>0</v>
      </c>
      <c r="G22" s="115" t="e">
        <f>'4 - Rent Calc'!I9</f>
        <v>#DIV/0!</v>
      </c>
      <c r="H22" s="135" t="e">
        <f>G22/F22</f>
        <v>#DIV/0!</v>
      </c>
      <c r="I22" s="116">
        <f>'3 - Pay Calculator'!C50</f>
        <v>0</v>
      </c>
      <c r="J22" s="135" t="e">
        <f>I22/F22</f>
        <v>#DIV/0!</v>
      </c>
      <c r="K22" s="117" t="e">
        <f>G22+I22</f>
        <v>#DIV/0!</v>
      </c>
      <c r="L22" s="55" t="e">
        <f>F22-K22</f>
        <v>#DIV/0!</v>
      </c>
      <c r="M22" s="57" t="e">
        <f>L22/F22</f>
        <v>#DIV/0!</v>
      </c>
      <c r="N22" s="89">
        <f>'3 - Pay Calculator'!F50</f>
        <v>0</v>
      </c>
      <c r="O22" s="39" t="e">
        <f>F22-G22-N22</f>
        <v>#DIV/0!</v>
      </c>
      <c r="P22" s="50" t="e">
        <f>O22/F22</f>
        <v>#DIV/0!</v>
      </c>
      <c r="Q22" s="47">
        <f>'3 - Pay Calculator'!I50</f>
        <v>0</v>
      </c>
      <c r="R22" s="40" t="e">
        <f>F22-G22-Q22</f>
        <v>#DIV/0!</v>
      </c>
      <c r="S22" s="53" t="e">
        <f>R22/F22</f>
        <v>#DIV/0!</v>
      </c>
    </row>
    <row r="23" spans="1:19" x14ac:dyDescent="0.5">
      <c r="A23" s="91" t="s">
        <v>152</v>
      </c>
      <c r="B23" s="42"/>
      <c r="C23" s="42"/>
      <c r="D23" s="176">
        <f>'2 - Tuition Calc.'!C219</f>
        <v>0</v>
      </c>
      <c r="E23" s="114" t="str">
        <f>IF(C23="","",D23/C23)</f>
        <v/>
      </c>
      <c r="F23" s="115">
        <f>'2 - Tuition Calc.'!J219</f>
        <v>0</v>
      </c>
      <c r="G23" s="115" t="e">
        <f>'4 - Rent Calc'!I10</f>
        <v>#DIV/0!</v>
      </c>
      <c r="H23" s="135" t="e">
        <f>IF(F23="","",G23/F23)</f>
        <v>#DIV/0!</v>
      </c>
      <c r="I23" s="116">
        <f>'3 - Pay Calculator'!C58</f>
        <v>0</v>
      </c>
      <c r="J23" s="135" t="e">
        <f>I23/F23</f>
        <v>#DIV/0!</v>
      </c>
      <c r="K23" s="117" t="e">
        <f t="shared" ref="K23:K24" si="10">G23+I23</f>
        <v>#DIV/0!</v>
      </c>
      <c r="L23" s="55" t="e">
        <f t="shared" ref="L23:L24" si="11">F23-K23</f>
        <v>#DIV/0!</v>
      </c>
      <c r="M23" s="57" t="e">
        <f t="shared" ref="M23:M24" si="12">L23/F23</f>
        <v>#DIV/0!</v>
      </c>
      <c r="N23" s="148">
        <f>'3 - Pay Calculator'!F58*12</f>
        <v>0</v>
      </c>
      <c r="O23" s="39" t="e">
        <f>F23-G23-N23</f>
        <v>#DIV/0!</v>
      </c>
      <c r="P23" s="68" t="e">
        <f>O23/F23</f>
        <v>#DIV/0!</v>
      </c>
      <c r="Q23" s="69">
        <f>'3 - Pay Calculator'!I58</f>
        <v>0</v>
      </c>
      <c r="R23" s="40" t="e">
        <f>F23-G23-Q23</f>
        <v>#DIV/0!</v>
      </c>
      <c r="S23" s="70" t="e">
        <f>R23/F23</f>
        <v>#DIV/0!</v>
      </c>
    </row>
    <row r="24" spans="1:19" x14ac:dyDescent="0.5">
      <c r="A24" s="91" t="s">
        <v>153</v>
      </c>
      <c r="B24" s="42"/>
      <c r="C24" s="42"/>
      <c r="D24" s="176">
        <f>'2 - Tuition Calc.'!C250</f>
        <v>0</v>
      </c>
      <c r="E24" s="114" t="str">
        <f>IF(C24="","",D24/C24)</f>
        <v/>
      </c>
      <c r="F24" s="115">
        <f>'2 - Tuition Calc.'!J250</f>
        <v>0</v>
      </c>
      <c r="G24" s="115" t="e">
        <f>'4 - Rent Calc'!I11</f>
        <v>#DIV/0!</v>
      </c>
      <c r="H24" s="135" t="e">
        <f t="shared" ref="H24" si="13">IF(F24="","",G24/F24)</f>
        <v>#DIV/0!</v>
      </c>
      <c r="I24" s="116">
        <f>'3 - Pay Calculator'!C66</f>
        <v>0</v>
      </c>
      <c r="J24" s="135" t="e">
        <f t="shared" ref="J24" si="14">I24/F24</f>
        <v>#DIV/0!</v>
      </c>
      <c r="K24" s="117" t="e">
        <f t="shared" si="10"/>
        <v>#DIV/0!</v>
      </c>
      <c r="L24" s="55" t="e">
        <f t="shared" si="11"/>
        <v>#DIV/0!</v>
      </c>
      <c r="M24" s="57" t="e">
        <f t="shared" si="12"/>
        <v>#DIV/0!</v>
      </c>
      <c r="N24" s="148">
        <f>'3 - Pay Calculator'!F59*12</f>
        <v>0</v>
      </c>
      <c r="O24" s="39" t="e">
        <f>F24-G24-N24</f>
        <v>#DIV/0!</v>
      </c>
      <c r="P24" s="68" t="e">
        <f>O24/F24</f>
        <v>#DIV/0!</v>
      </c>
      <c r="Q24" s="69">
        <f>'3 - Pay Calculator'!I59</f>
        <v>0</v>
      </c>
      <c r="R24" s="40" t="e">
        <f>F24-G24-Q24</f>
        <v>#DIV/0!</v>
      </c>
      <c r="S24" s="70" t="e">
        <f>R24/F24</f>
        <v>#DIV/0!</v>
      </c>
    </row>
    <row r="25" spans="1:19" x14ac:dyDescent="0.5">
      <c r="A25" s="147" t="s">
        <v>45</v>
      </c>
      <c r="B25" s="147"/>
      <c r="C25" s="147"/>
      <c r="D25" s="177"/>
      <c r="E25" s="178"/>
      <c r="F25" s="178"/>
      <c r="G25" s="178"/>
      <c r="H25" s="179"/>
      <c r="I25" s="178"/>
      <c r="J25" s="179"/>
      <c r="K25" s="178"/>
      <c r="L25" s="41"/>
      <c r="M25" s="41"/>
      <c r="N25" s="147"/>
      <c r="O25" s="147"/>
      <c r="P25" s="147"/>
      <c r="Q25" s="147"/>
      <c r="R25" s="147"/>
      <c r="S25" s="147"/>
    </row>
    <row r="26" spans="1:19" x14ac:dyDescent="0.5">
      <c r="A26" s="37" t="s">
        <v>35</v>
      </c>
      <c r="B26" s="44"/>
      <c r="C26" s="42"/>
      <c r="D26" s="176">
        <f>'2 - Tuition Calc.'!C281</f>
        <v>0</v>
      </c>
      <c r="E26" s="114" t="str">
        <f t="shared" ref="E26:E29" si="15">IF(C26="","",D26/C26)</f>
        <v/>
      </c>
      <c r="F26" s="115">
        <f>'2 - Tuition Calc.'!J281</f>
        <v>0</v>
      </c>
      <c r="G26" s="109"/>
      <c r="H26" s="135"/>
      <c r="I26" s="116">
        <f>'3 - Pay Calculator'!C74</f>
        <v>0</v>
      </c>
      <c r="J26" s="135"/>
      <c r="K26" s="116">
        <f>I26</f>
        <v>0</v>
      </c>
      <c r="L26" s="65">
        <f>F26-I26</f>
        <v>0</v>
      </c>
      <c r="M26" s="66" t="e">
        <f>L26/F26</f>
        <v>#DIV/0!</v>
      </c>
      <c r="N26" s="67">
        <f>'3 - Pay Calculator'!F90*10*B26</f>
        <v>0</v>
      </c>
      <c r="O26" s="39">
        <f>F26-G26-N26</f>
        <v>0</v>
      </c>
      <c r="P26" s="68" t="e">
        <f>O26/F26</f>
        <v>#DIV/0!</v>
      </c>
      <c r="Q26" s="69">
        <f>'3 - Pay Calculator'!I90*10*B26</f>
        <v>0</v>
      </c>
      <c r="R26" s="40">
        <f>F26-G26-Q26</f>
        <v>0</v>
      </c>
      <c r="S26" s="70" t="e">
        <f>R26/F26</f>
        <v>#DIV/0!</v>
      </c>
    </row>
    <row r="27" spans="1:19" x14ac:dyDescent="0.5">
      <c r="A27" s="91" t="s">
        <v>36</v>
      </c>
      <c r="B27" s="44"/>
      <c r="C27" s="44"/>
      <c r="D27" s="211">
        <v>20</v>
      </c>
      <c r="E27" s="114" t="str">
        <f t="shared" si="15"/>
        <v/>
      </c>
      <c r="F27" s="115">
        <f>'2 - Tuition Calc.'!J312</f>
        <v>0</v>
      </c>
      <c r="G27" s="109"/>
      <c r="H27" s="135"/>
      <c r="I27" s="116">
        <f>'3 - Pay Calculator'!C82</f>
        <v>0</v>
      </c>
      <c r="J27" s="135"/>
      <c r="K27" s="119">
        <f>I27</f>
        <v>0</v>
      </c>
      <c r="L27" s="55">
        <f>F27-I27</f>
        <v>0</v>
      </c>
      <c r="M27" s="57" t="e">
        <f>L27/F27</f>
        <v>#DIV/0!</v>
      </c>
      <c r="N27" s="89">
        <f>'3 - Pay Calculator'!F82*2*B27</f>
        <v>0</v>
      </c>
      <c r="O27" s="39">
        <f>F27-G27-N27</f>
        <v>0</v>
      </c>
      <c r="P27" s="50" t="e">
        <f>O27/F27</f>
        <v>#DIV/0!</v>
      </c>
      <c r="Q27" s="47">
        <f>'3 - Pay Calculator'!I82*2*B27</f>
        <v>0</v>
      </c>
      <c r="R27" s="40">
        <f>F27-G27-Q27</f>
        <v>0</v>
      </c>
      <c r="S27" s="53" t="e">
        <f>R27/F27</f>
        <v>#DIV/0!</v>
      </c>
    </row>
    <row r="28" spans="1:19" x14ac:dyDescent="0.5">
      <c r="A28" s="91" t="s">
        <v>81</v>
      </c>
      <c r="B28" s="45"/>
      <c r="C28" s="44"/>
      <c r="D28" s="118"/>
      <c r="E28" s="114" t="str">
        <f t="shared" si="15"/>
        <v/>
      </c>
      <c r="F28" s="115">
        <f>'2 - Tuition Calc.'!J343</f>
        <v>0</v>
      </c>
      <c r="G28" s="109"/>
      <c r="H28" s="135"/>
      <c r="I28" s="116">
        <f>'3 - Pay Calculator'!C83</f>
        <v>0</v>
      </c>
      <c r="J28" s="135"/>
      <c r="K28" s="119">
        <f t="shared" ref="K28:K29" si="16">I28</f>
        <v>0</v>
      </c>
      <c r="L28" s="55">
        <f t="shared" ref="L28:L29" si="17">F28-I28</f>
        <v>0</v>
      </c>
      <c r="M28" s="57" t="e">
        <f t="shared" ref="M28:M29" si="18">L28/F28</f>
        <v>#DIV/0!</v>
      </c>
      <c r="N28" s="89">
        <f>'3 - Pay Calculator'!F83*2*B28</f>
        <v>0</v>
      </c>
      <c r="O28" s="39">
        <f t="shared" ref="O28:O29" si="19">F28-G28-N28</f>
        <v>0</v>
      </c>
      <c r="P28" s="50" t="e">
        <f t="shared" ref="P28:P29" si="20">O28/F28</f>
        <v>#DIV/0!</v>
      </c>
      <c r="Q28" s="47">
        <f>'3 - Pay Calculator'!I83*2*B28</f>
        <v>0</v>
      </c>
      <c r="R28" s="40">
        <f t="shared" ref="R28:R29" si="21">F28-G28-Q28</f>
        <v>0</v>
      </c>
      <c r="S28" s="53" t="e">
        <f t="shared" ref="S28:S29" si="22">R28/F28</f>
        <v>#DIV/0!</v>
      </c>
    </row>
    <row r="29" spans="1:19" ht="16.149999999999999" thickBot="1" x14ac:dyDescent="0.55000000000000004">
      <c r="A29" s="121" t="s">
        <v>82</v>
      </c>
      <c r="B29" s="122"/>
      <c r="C29" s="122"/>
      <c r="D29" s="123"/>
      <c r="E29" s="124" t="str">
        <f t="shared" si="15"/>
        <v/>
      </c>
      <c r="F29" s="125">
        <f>'2 - Tuition Calc.'!J374</f>
        <v>0</v>
      </c>
      <c r="G29" s="126"/>
      <c r="H29" s="135"/>
      <c r="I29" s="116">
        <f>'3 - Pay Calculator'!C84</f>
        <v>0</v>
      </c>
      <c r="J29" s="135"/>
      <c r="K29" s="119">
        <f t="shared" si="16"/>
        <v>0</v>
      </c>
      <c r="L29" s="55">
        <f t="shared" si="17"/>
        <v>0</v>
      </c>
      <c r="M29" s="57" t="e">
        <f t="shared" si="18"/>
        <v>#DIV/0!</v>
      </c>
      <c r="N29" s="89">
        <f>'3 - Pay Calculator'!F84*2*B29</f>
        <v>0</v>
      </c>
      <c r="O29" s="39">
        <f t="shared" si="19"/>
        <v>0</v>
      </c>
      <c r="P29" s="50" t="e">
        <f t="shared" si="20"/>
        <v>#DIV/0!</v>
      </c>
      <c r="Q29" s="47">
        <f>'3 - Pay Calculator'!I84*2*B29</f>
        <v>0</v>
      </c>
      <c r="R29" s="40">
        <f t="shared" si="21"/>
        <v>0</v>
      </c>
      <c r="S29" s="53" t="e">
        <f t="shared" si="22"/>
        <v>#DIV/0!</v>
      </c>
    </row>
    <row r="30" spans="1:19" ht="16.149999999999999" thickBot="1" x14ac:dyDescent="0.55000000000000004">
      <c r="A30" s="144"/>
      <c r="B30" s="144"/>
      <c r="C30" s="144"/>
      <c r="D30" s="144"/>
      <c r="E30" s="144"/>
      <c r="F30" s="144"/>
      <c r="G30" s="144"/>
      <c r="H30" s="145"/>
      <c r="I30" s="144"/>
      <c r="J30" s="145"/>
      <c r="K30" s="144"/>
      <c r="L30" s="172"/>
      <c r="M30" s="173"/>
      <c r="N30" s="144"/>
      <c r="O30" s="144"/>
      <c r="P30" s="146"/>
      <c r="Q30" s="144"/>
      <c r="R30" s="144"/>
      <c r="S30" s="144"/>
    </row>
    <row r="31" spans="1:19" ht="16.149999999999999" thickBot="1" x14ac:dyDescent="0.55000000000000004">
      <c r="A31" s="120" t="s">
        <v>37</v>
      </c>
      <c r="B31" s="180">
        <f>SUM(B17:B29)</f>
        <v>0</v>
      </c>
      <c r="C31" s="127">
        <f>SUM(C17:C29)</f>
        <v>0</v>
      </c>
      <c r="D31" s="127">
        <f>SUM(D17:D29)</f>
        <v>20</v>
      </c>
      <c r="E31" s="128" t="e">
        <f>D31/C31</f>
        <v>#DIV/0!</v>
      </c>
      <c r="F31" s="129">
        <f>SUM(F17:F29)</f>
        <v>0</v>
      </c>
      <c r="G31" s="129" t="e">
        <f>SUM(G17:G29)</f>
        <v>#DIV/0!</v>
      </c>
      <c r="H31" s="181" t="e">
        <f>G31/F31</f>
        <v>#DIV/0!</v>
      </c>
      <c r="I31" s="129">
        <f>SUM(I17:I29)</f>
        <v>0</v>
      </c>
      <c r="J31" s="181" t="e">
        <f>I31/F31</f>
        <v>#DIV/0!</v>
      </c>
      <c r="K31" s="129" t="e">
        <f>SUM(K17:K29)</f>
        <v>#DIV/0!</v>
      </c>
      <c r="L31" s="174" t="e">
        <f>SUM(L17:L29)</f>
        <v>#DIV/0!</v>
      </c>
      <c r="M31" s="175" t="e">
        <f>L31/F31</f>
        <v>#DIV/0!</v>
      </c>
      <c r="N31" s="59">
        <f>SUM(N17:N27)</f>
        <v>0</v>
      </c>
      <c r="O31" s="60" t="e">
        <f>SUM(O17:O27)</f>
        <v>#DIV/0!</v>
      </c>
      <c r="P31" s="58" t="e">
        <f>O31/F31</f>
        <v>#DIV/0!</v>
      </c>
      <c r="Q31" s="214">
        <f>SUM(Q17:Q27)</f>
        <v>0</v>
      </c>
      <c r="R31" s="214" t="e">
        <f>SUM(R17:R27)</f>
        <v>#DIV/0!</v>
      </c>
      <c r="S31" s="215" t="e">
        <f>R31/F31</f>
        <v>#DIV/0!</v>
      </c>
    </row>
    <row r="33" spans="1:18" x14ac:dyDescent="0.5">
      <c r="A33" s="132" t="s">
        <v>69</v>
      </c>
      <c r="O33" t="s">
        <v>0</v>
      </c>
      <c r="R33" t="s">
        <v>0</v>
      </c>
    </row>
    <row r="34" spans="1:18" ht="18" x14ac:dyDescent="0.55000000000000004">
      <c r="A34" s="220" t="s">
        <v>130</v>
      </c>
    </row>
  </sheetData>
  <sheetProtection algorithmName="SHA-512" hashValue="2gvE9ponbJUQmMSUGxGSDwfmbDw0ykdm/QLBV/TT3rGgE4Tuv/u1jHxMQrZ5JqszU09Oh0PHjLCtHh1f31RGzg==" saltValue="Ql7fjGPfIrycX2m3VL1ReQ==" spinCount="100000" sheet="1" objects="1" scenarios="1"/>
  <phoneticPr fontId="10" type="noConversion"/>
  <printOptions verticalCentered="1"/>
  <pageMargins left="0.25" right="0.2" top="0.25" bottom="0.25" header="0" footer="0"/>
  <pageSetup scale="4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37DE-4F2D-4D71-B785-800EA311B696}">
  <sheetPr>
    <tabColor rgb="FF00B0F0"/>
  </sheetPr>
  <dimension ref="B1:T376"/>
  <sheetViews>
    <sheetView topLeftCell="A4" zoomScale="106" zoomScaleNormal="106" zoomScaleSheetLayoutView="93" workbookViewId="0">
      <selection activeCell="I39" sqref="I39:I44"/>
    </sheetView>
  </sheetViews>
  <sheetFormatPr defaultRowHeight="15.75" x14ac:dyDescent="0.5"/>
  <cols>
    <col min="1" max="1" width="1.875" customWidth="1"/>
    <col min="2" max="2" width="22.375" customWidth="1"/>
    <col min="3" max="3" width="9.5" customWidth="1"/>
    <col min="4" max="4" width="13.25" customWidth="1"/>
    <col min="5" max="5" width="13.75" customWidth="1"/>
    <col min="6" max="6" width="14.625" customWidth="1"/>
    <col min="8" max="8" width="12.625" customWidth="1"/>
    <col min="9" max="9" width="10.125" customWidth="1"/>
    <col min="10" max="10" width="18.25" customWidth="1"/>
    <col min="12" max="12" width="17.125" customWidth="1"/>
    <col min="15" max="15" width="12.3125" customWidth="1"/>
    <col min="16" max="16" width="10.3125" customWidth="1"/>
    <col min="17" max="17" width="9.375" customWidth="1"/>
    <col min="21" max="21" width="6.125" customWidth="1"/>
  </cols>
  <sheetData>
    <row r="1" spans="2:20" x14ac:dyDescent="0.5">
      <c r="B1" t="s">
        <v>0</v>
      </c>
    </row>
    <row r="2" spans="2:20" ht="21" x14ac:dyDescent="0.65">
      <c r="B2" s="87" t="s">
        <v>17</v>
      </c>
      <c r="C2" s="87"/>
    </row>
    <row r="4" spans="2:20" ht="16.149999999999999" thickBot="1" x14ac:dyDescent="0.55000000000000004"/>
    <row r="5" spans="2:20" ht="16.149999999999999" thickBot="1" x14ac:dyDescent="0.55000000000000004">
      <c r="B5" s="86" t="s">
        <v>18</v>
      </c>
      <c r="C5" s="286" t="str">
        <f>'1 -Profit Calc'!A17</f>
        <v>Infants</v>
      </c>
      <c r="D5" s="287"/>
      <c r="I5" s="5"/>
      <c r="J5" s="5"/>
      <c r="K5" s="5"/>
      <c r="L5" s="5"/>
      <c r="M5" s="5"/>
    </row>
    <row r="6" spans="2:20" ht="53.65" customHeight="1" x14ac:dyDescent="0.55000000000000004">
      <c r="B6" s="14" t="s">
        <v>19</v>
      </c>
      <c r="C6" s="12" t="s">
        <v>16</v>
      </c>
      <c r="D6" s="12" t="s">
        <v>20</v>
      </c>
      <c r="E6" s="12" t="s">
        <v>78</v>
      </c>
      <c r="F6" s="12" t="s">
        <v>21</v>
      </c>
      <c r="G6" s="15" t="s">
        <v>24</v>
      </c>
      <c r="H6" s="15" t="s">
        <v>25</v>
      </c>
      <c r="I6" s="15" t="s">
        <v>23</v>
      </c>
      <c r="J6" s="15" t="s">
        <v>22</v>
      </c>
      <c r="L6" s="25" t="s">
        <v>40</v>
      </c>
      <c r="M6" s="11"/>
      <c r="O6" s="61" t="s">
        <v>75</v>
      </c>
      <c r="P6" s="61" t="s">
        <v>77</v>
      </c>
      <c r="Q6" s="5"/>
    </row>
    <row r="7" spans="2:20" x14ac:dyDescent="0.5">
      <c r="B7" s="10"/>
      <c r="C7" s="75"/>
      <c r="D7" s="6"/>
      <c r="E7" s="13"/>
      <c r="F7" s="104">
        <f t="shared" ref="F7:F31" si="0">D7+E7</f>
        <v>0</v>
      </c>
      <c r="G7" s="16"/>
      <c r="H7" s="104">
        <f>F7*G7</f>
        <v>0</v>
      </c>
      <c r="I7" s="16"/>
      <c r="J7" s="104">
        <f>H7*I7</f>
        <v>0</v>
      </c>
      <c r="L7" s="37" t="s">
        <v>38</v>
      </c>
      <c r="M7" s="38"/>
      <c r="O7" s="62" t="s">
        <v>76</v>
      </c>
      <c r="P7" s="63" t="s">
        <v>129</v>
      </c>
    </row>
    <row r="8" spans="2:20" x14ac:dyDescent="0.5">
      <c r="B8" s="10"/>
      <c r="C8" s="75"/>
      <c r="D8" s="6"/>
      <c r="E8" s="13"/>
      <c r="F8" s="104">
        <f t="shared" si="0"/>
        <v>0</v>
      </c>
      <c r="G8" s="16"/>
      <c r="H8" s="104">
        <f t="shared" ref="H8:H31" si="1">F8*G8</f>
        <v>0</v>
      </c>
      <c r="I8" s="16"/>
      <c r="J8" s="104">
        <f t="shared" ref="J8:J31" si="2">H8*I8</f>
        <v>0</v>
      </c>
      <c r="L8" s="104" t="s">
        <v>41</v>
      </c>
      <c r="M8" s="104">
        <f>M7</f>
        <v>0</v>
      </c>
      <c r="O8" s="62" t="s">
        <v>70</v>
      </c>
      <c r="P8" s="64">
        <v>0.2</v>
      </c>
    </row>
    <row r="9" spans="2:20" x14ac:dyDescent="0.5">
      <c r="B9" s="10"/>
      <c r="C9" s="75"/>
      <c r="D9" s="6"/>
      <c r="E9" s="13"/>
      <c r="F9" s="104">
        <f t="shared" si="0"/>
        <v>0</v>
      </c>
      <c r="G9" s="16"/>
      <c r="H9" s="104">
        <f t="shared" si="1"/>
        <v>0</v>
      </c>
      <c r="I9" s="16"/>
      <c r="J9" s="104">
        <f t="shared" si="2"/>
        <v>0</v>
      </c>
      <c r="L9" s="37" t="s">
        <v>172</v>
      </c>
      <c r="M9" s="38"/>
      <c r="O9" s="62" t="s">
        <v>71</v>
      </c>
      <c r="P9" s="64">
        <v>0.1</v>
      </c>
    </row>
    <row r="10" spans="2:20" x14ac:dyDescent="0.5">
      <c r="B10" s="10"/>
      <c r="C10" s="75"/>
      <c r="D10" s="6"/>
      <c r="E10" s="13"/>
      <c r="F10" s="104">
        <f t="shared" si="0"/>
        <v>0</v>
      </c>
      <c r="G10" s="16"/>
      <c r="H10" s="104">
        <f t="shared" si="1"/>
        <v>0</v>
      </c>
      <c r="I10" s="16"/>
      <c r="J10" s="104">
        <f t="shared" si="2"/>
        <v>0</v>
      </c>
      <c r="L10" s="37" t="s">
        <v>176</v>
      </c>
      <c r="M10" s="38"/>
    </row>
    <row r="11" spans="2:20" x14ac:dyDescent="0.5">
      <c r="B11" s="10"/>
      <c r="C11" s="75"/>
      <c r="D11" s="6"/>
      <c r="E11" s="13"/>
      <c r="F11" s="104">
        <f t="shared" si="0"/>
        <v>0</v>
      </c>
      <c r="G11" s="16"/>
      <c r="H11" s="104">
        <f t="shared" si="1"/>
        <v>0</v>
      </c>
      <c r="I11" s="16"/>
      <c r="J11" s="104">
        <f t="shared" si="2"/>
        <v>0</v>
      </c>
      <c r="L11" s="37" t="s">
        <v>177</v>
      </c>
      <c r="M11" s="38"/>
    </row>
    <row r="12" spans="2:20" x14ac:dyDescent="0.5">
      <c r="B12" s="10"/>
      <c r="C12" s="75"/>
      <c r="D12" s="6"/>
      <c r="E12" s="13"/>
      <c r="F12" s="104">
        <f t="shared" si="0"/>
        <v>0</v>
      </c>
      <c r="G12" s="16"/>
      <c r="H12" s="104">
        <f t="shared" si="1"/>
        <v>0</v>
      </c>
      <c r="I12" s="16"/>
      <c r="J12" s="104">
        <f t="shared" si="2"/>
        <v>0</v>
      </c>
      <c r="L12" s="104" t="s">
        <v>42</v>
      </c>
      <c r="M12" s="104">
        <f>SUM(M9:M11)</f>
        <v>0</v>
      </c>
      <c r="R12" s="5"/>
    </row>
    <row r="13" spans="2:20" x14ac:dyDescent="0.5">
      <c r="B13" s="10"/>
      <c r="C13" s="75"/>
      <c r="D13" s="6"/>
      <c r="E13" s="13"/>
      <c r="F13" s="104">
        <f t="shared" si="0"/>
        <v>0</v>
      </c>
      <c r="G13" s="16"/>
      <c r="H13" s="104">
        <f t="shared" si="1"/>
        <v>0</v>
      </c>
      <c r="I13" s="16"/>
      <c r="J13" s="104">
        <f t="shared" si="2"/>
        <v>0</v>
      </c>
      <c r="L13" s="104" t="s">
        <v>29</v>
      </c>
      <c r="M13" s="104">
        <f>M8+M12</f>
        <v>0</v>
      </c>
    </row>
    <row r="14" spans="2:20" x14ac:dyDescent="0.5">
      <c r="B14" s="10"/>
      <c r="C14" s="75"/>
      <c r="D14" s="6"/>
      <c r="E14" s="13"/>
      <c r="F14" s="104">
        <f t="shared" si="0"/>
        <v>0</v>
      </c>
      <c r="G14" s="16"/>
      <c r="H14" s="104">
        <f t="shared" si="1"/>
        <v>0</v>
      </c>
      <c r="I14" s="16"/>
      <c r="J14" s="104">
        <f t="shared" si="2"/>
        <v>0</v>
      </c>
    </row>
    <row r="15" spans="2:20" x14ac:dyDescent="0.5">
      <c r="B15" s="10"/>
      <c r="C15" s="75"/>
      <c r="D15" s="6"/>
      <c r="E15" s="13"/>
      <c r="F15" s="104">
        <f t="shared" si="0"/>
        <v>0</v>
      </c>
      <c r="G15" s="16"/>
      <c r="H15" s="104">
        <f t="shared" si="1"/>
        <v>0</v>
      </c>
      <c r="I15" s="16"/>
      <c r="J15" s="104">
        <f t="shared" si="2"/>
        <v>0</v>
      </c>
    </row>
    <row r="16" spans="2:20" x14ac:dyDescent="0.5">
      <c r="B16" s="10"/>
      <c r="C16" s="75"/>
      <c r="D16" s="6"/>
      <c r="E16" s="13"/>
      <c r="F16" s="104">
        <f t="shared" si="0"/>
        <v>0</v>
      </c>
      <c r="G16" s="16"/>
      <c r="H16" s="104">
        <f t="shared" si="1"/>
        <v>0</v>
      </c>
      <c r="I16" s="16"/>
      <c r="J16" s="104">
        <f t="shared" si="2"/>
        <v>0</v>
      </c>
      <c r="T16" s="5"/>
    </row>
    <row r="17" spans="2:20" x14ac:dyDescent="0.5">
      <c r="B17" s="10"/>
      <c r="C17" s="75"/>
      <c r="D17" s="6"/>
      <c r="E17" s="13"/>
      <c r="F17" s="104">
        <f t="shared" si="0"/>
        <v>0</v>
      </c>
      <c r="G17" s="16"/>
      <c r="H17" s="104">
        <f t="shared" si="1"/>
        <v>0</v>
      </c>
      <c r="I17" s="16"/>
      <c r="J17" s="104">
        <f t="shared" si="2"/>
        <v>0</v>
      </c>
      <c r="T17" s="5"/>
    </row>
    <row r="18" spans="2:20" x14ac:dyDescent="0.5">
      <c r="B18" s="10"/>
      <c r="C18" s="75"/>
      <c r="D18" s="6"/>
      <c r="E18" s="13"/>
      <c r="F18" s="104">
        <f t="shared" si="0"/>
        <v>0</v>
      </c>
      <c r="G18" s="16"/>
      <c r="H18" s="104">
        <f t="shared" si="1"/>
        <v>0</v>
      </c>
      <c r="I18" s="16"/>
      <c r="J18" s="104">
        <f t="shared" si="2"/>
        <v>0</v>
      </c>
      <c r="T18" s="5"/>
    </row>
    <row r="19" spans="2:20" x14ac:dyDescent="0.5">
      <c r="B19" s="10"/>
      <c r="C19" s="75"/>
      <c r="D19" s="6"/>
      <c r="E19" s="13"/>
      <c r="F19" s="104">
        <f t="shared" si="0"/>
        <v>0</v>
      </c>
      <c r="G19" s="16"/>
      <c r="H19" s="104">
        <f t="shared" si="1"/>
        <v>0</v>
      </c>
      <c r="I19" s="16"/>
      <c r="J19" s="104">
        <f t="shared" si="2"/>
        <v>0</v>
      </c>
      <c r="T19" s="5"/>
    </row>
    <row r="20" spans="2:20" x14ac:dyDescent="0.5">
      <c r="B20" s="10"/>
      <c r="C20" s="75"/>
      <c r="D20" s="6"/>
      <c r="E20" s="13"/>
      <c r="F20" s="104">
        <f t="shared" si="0"/>
        <v>0</v>
      </c>
      <c r="G20" s="16"/>
      <c r="H20" s="104">
        <f t="shared" si="1"/>
        <v>0</v>
      </c>
      <c r="I20" s="16"/>
      <c r="J20" s="104">
        <f t="shared" si="2"/>
        <v>0</v>
      </c>
      <c r="T20" s="5"/>
    </row>
    <row r="21" spans="2:20" x14ac:dyDescent="0.5">
      <c r="B21" s="10"/>
      <c r="C21" s="75"/>
      <c r="D21" s="6"/>
      <c r="E21" s="13"/>
      <c r="F21" s="104">
        <f t="shared" si="0"/>
        <v>0</v>
      </c>
      <c r="G21" s="16"/>
      <c r="H21" s="104">
        <f t="shared" si="1"/>
        <v>0</v>
      </c>
      <c r="I21" s="16"/>
      <c r="J21" s="104">
        <f t="shared" si="2"/>
        <v>0</v>
      </c>
    </row>
    <row r="22" spans="2:20" x14ac:dyDescent="0.5">
      <c r="B22" s="10"/>
      <c r="C22" s="75"/>
      <c r="D22" s="6"/>
      <c r="E22" s="13"/>
      <c r="F22" s="104">
        <f t="shared" si="0"/>
        <v>0</v>
      </c>
      <c r="G22" s="16"/>
      <c r="H22" s="104">
        <f t="shared" si="1"/>
        <v>0</v>
      </c>
      <c r="I22" s="16"/>
      <c r="J22" s="104">
        <f t="shared" si="2"/>
        <v>0</v>
      </c>
    </row>
    <row r="23" spans="2:20" x14ac:dyDescent="0.5">
      <c r="B23" s="10"/>
      <c r="C23" s="75"/>
      <c r="D23" s="6"/>
      <c r="E23" s="13"/>
      <c r="F23" s="104">
        <f t="shared" si="0"/>
        <v>0</v>
      </c>
      <c r="G23" s="16"/>
      <c r="H23" s="104">
        <f t="shared" si="1"/>
        <v>0</v>
      </c>
      <c r="I23" s="16"/>
      <c r="J23" s="104">
        <f t="shared" si="2"/>
        <v>0</v>
      </c>
    </row>
    <row r="24" spans="2:20" x14ac:dyDescent="0.5">
      <c r="B24" s="10"/>
      <c r="C24" s="75"/>
      <c r="D24" s="6"/>
      <c r="E24" s="13"/>
      <c r="F24" s="104">
        <f t="shared" si="0"/>
        <v>0</v>
      </c>
      <c r="G24" s="16"/>
      <c r="H24" s="104">
        <f t="shared" si="1"/>
        <v>0</v>
      </c>
      <c r="I24" s="16"/>
      <c r="J24" s="104">
        <f t="shared" si="2"/>
        <v>0</v>
      </c>
    </row>
    <row r="25" spans="2:20" x14ac:dyDescent="0.5">
      <c r="B25" s="10"/>
      <c r="C25" s="75"/>
      <c r="D25" s="6"/>
      <c r="E25" s="13"/>
      <c r="F25" s="104">
        <f t="shared" si="0"/>
        <v>0</v>
      </c>
      <c r="G25" s="16"/>
      <c r="H25" s="104">
        <f t="shared" si="1"/>
        <v>0</v>
      </c>
      <c r="I25" s="16"/>
      <c r="J25" s="104">
        <f t="shared" si="2"/>
        <v>0</v>
      </c>
    </row>
    <row r="26" spans="2:20" x14ac:dyDescent="0.5">
      <c r="B26" s="10"/>
      <c r="C26" s="75"/>
      <c r="D26" s="6"/>
      <c r="E26" s="13"/>
      <c r="F26" s="104">
        <f t="shared" si="0"/>
        <v>0</v>
      </c>
      <c r="G26" s="16"/>
      <c r="H26" s="104">
        <f t="shared" si="1"/>
        <v>0</v>
      </c>
      <c r="I26" s="16"/>
      <c r="J26" s="104">
        <f t="shared" si="2"/>
        <v>0</v>
      </c>
    </row>
    <row r="27" spans="2:20" x14ac:dyDescent="0.5">
      <c r="B27" s="10"/>
      <c r="C27" s="75"/>
      <c r="D27" s="6"/>
      <c r="E27" s="13"/>
      <c r="F27" s="104">
        <f t="shared" si="0"/>
        <v>0</v>
      </c>
      <c r="G27" s="16"/>
      <c r="H27" s="104">
        <f t="shared" si="1"/>
        <v>0</v>
      </c>
      <c r="I27" s="16"/>
      <c r="J27" s="104">
        <f t="shared" si="2"/>
        <v>0</v>
      </c>
    </row>
    <row r="28" spans="2:20" x14ac:dyDescent="0.5">
      <c r="B28" s="10"/>
      <c r="C28" s="75"/>
      <c r="D28" s="6"/>
      <c r="E28" s="13"/>
      <c r="F28" s="104">
        <f t="shared" si="0"/>
        <v>0</v>
      </c>
      <c r="G28" s="16"/>
      <c r="H28" s="104">
        <f t="shared" si="1"/>
        <v>0</v>
      </c>
      <c r="I28" s="16"/>
      <c r="J28" s="104">
        <f t="shared" si="2"/>
        <v>0</v>
      </c>
    </row>
    <row r="29" spans="2:20" x14ac:dyDescent="0.5">
      <c r="B29" s="10"/>
      <c r="C29" s="75"/>
      <c r="D29" s="6"/>
      <c r="E29" s="13"/>
      <c r="F29" s="104">
        <f t="shared" si="0"/>
        <v>0</v>
      </c>
      <c r="G29" s="16"/>
      <c r="H29" s="104">
        <f t="shared" si="1"/>
        <v>0</v>
      </c>
      <c r="I29" s="16"/>
      <c r="J29" s="104">
        <f t="shared" si="2"/>
        <v>0</v>
      </c>
    </row>
    <row r="30" spans="2:20" x14ac:dyDescent="0.5">
      <c r="B30" s="10"/>
      <c r="C30" s="75"/>
      <c r="D30" s="6"/>
      <c r="E30" s="13"/>
      <c r="F30" s="104">
        <f t="shared" si="0"/>
        <v>0</v>
      </c>
      <c r="G30" s="16"/>
      <c r="H30" s="104">
        <f t="shared" si="1"/>
        <v>0</v>
      </c>
      <c r="I30" s="16"/>
      <c r="J30" s="104">
        <f t="shared" si="2"/>
        <v>0</v>
      </c>
    </row>
    <row r="31" spans="2:20" x14ac:dyDescent="0.5">
      <c r="B31" s="10"/>
      <c r="C31" s="75"/>
      <c r="D31" s="6"/>
      <c r="E31" s="13"/>
      <c r="F31" s="104">
        <f t="shared" si="0"/>
        <v>0</v>
      </c>
      <c r="G31" s="16"/>
      <c r="H31" s="104">
        <f t="shared" si="1"/>
        <v>0</v>
      </c>
      <c r="I31" s="16"/>
      <c r="J31" s="104">
        <f t="shared" si="2"/>
        <v>0</v>
      </c>
    </row>
    <row r="32" spans="2:20" x14ac:dyDescent="0.5">
      <c r="B32" s="106" t="s">
        <v>67</v>
      </c>
      <c r="C32" s="111">
        <f>COUNTA(B7:B31)</f>
        <v>0</v>
      </c>
      <c r="D32" s="106">
        <f>SUM(D7:D31)</f>
        <v>0</v>
      </c>
      <c r="E32" s="106">
        <f t="shared" ref="E32:J32" si="3">SUM(E7:E31)</f>
        <v>0</v>
      </c>
      <c r="F32" s="106">
        <f t="shared" si="3"/>
        <v>0</v>
      </c>
      <c r="G32" s="106" t="s">
        <v>0</v>
      </c>
      <c r="H32" s="106">
        <f t="shared" si="3"/>
        <v>0</v>
      </c>
      <c r="I32" s="106" t="s">
        <v>0</v>
      </c>
      <c r="J32" s="106">
        <f t="shared" si="3"/>
        <v>0</v>
      </c>
    </row>
    <row r="33" spans="2:13" x14ac:dyDescent="0.5">
      <c r="B33" s="105" t="s">
        <v>66</v>
      </c>
      <c r="C33" s="105"/>
      <c r="D33" s="105" t="e">
        <f>SUM(D7:D31)/C32</f>
        <v>#DIV/0!</v>
      </c>
      <c r="E33" s="105" t="e">
        <f>SUM(E7:E31)/C32</f>
        <v>#DIV/0!</v>
      </c>
      <c r="F33" s="105" t="e">
        <f>SUM(F7:F31)/ C32</f>
        <v>#DIV/0!</v>
      </c>
      <c r="G33" s="112" t="e">
        <f>SUM(G7:G31)/ C32</f>
        <v>#DIV/0!</v>
      </c>
      <c r="H33" s="105" t="e">
        <f>SUM(H7:H31)/ C32</f>
        <v>#DIV/0!</v>
      </c>
      <c r="I33" s="113" t="e">
        <f>SUM(I7:I31)/ C32</f>
        <v>#DIV/0!</v>
      </c>
      <c r="J33" s="105" t="e">
        <f>SUM(J7:J31)/ C32</f>
        <v>#DIV/0!</v>
      </c>
      <c r="L33" s="26" t="s">
        <v>0</v>
      </c>
    </row>
    <row r="34" spans="2:13" x14ac:dyDescent="0.5">
      <c r="B34" s="108" t="s">
        <v>79</v>
      </c>
      <c r="C34" s="109"/>
      <c r="D34" s="110" t="e">
        <f>E33/D33</f>
        <v>#DIV/0!</v>
      </c>
      <c r="E34" s="105"/>
      <c r="F34" s="105"/>
      <c r="G34" s="112"/>
      <c r="H34" s="105"/>
      <c r="I34" s="113"/>
      <c r="J34" s="105"/>
    </row>
    <row r="36" spans="2:13" ht="16.149999999999999" thickBot="1" x14ac:dyDescent="0.55000000000000004"/>
    <row r="37" spans="2:13" ht="16.149999999999999" thickBot="1" x14ac:dyDescent="0.55000000000000004">
      <c r="B37" s="86" t="s">
        <v>18</v>
      </c>
      <c r="C37" s="286" t="str">
        <f>'1 -Profit Calc'!A18</f>
        <v>Toddler</v>
      </c>
      <c r="D37" s="287"/>
      <c r="I37" s="5"/>
      <c r="J37" s="5"/>
      <c r="K37" s="5"/>
      <c r="L37" s="5"/>
      <c r="M37" s="5"/>
    </row>
    <row r="38" spans="2:13" ht="43.5" x14ac:dyDescent="0.55000000000000004">
      <c r="B38" s="14" t="s">
        <v>19</v>
      </c>
      <c r="C38" s="12" t="s">
        <v>16</v>
      </c>
      <c r="D38" s="12" t="s">
        <v>20</v>
      </c>
      <c r="E38" s="12" t="s">
        <v>78</v>
      </c>
      <c r="F38" s="12" t="s">
        <v>21</v>
      </c>
      <c r="G38" s="15" t="s">
        <v>24</v>
      </c>
      <c r="H38" s="15" t="s">
        <v>25</v>
      </c>
      <c r="I38" s="15" t="s">
        <v>23</v>
      </c>
      <c r="J38" s="15" t="s">
        <v>22</v>
      </c>
      <c r="L38" s="25" t="s">
        <v>40</v>
      </c>
      <c r="M38" s="11"/>
    </row>
    <row r="39" spans="2:13" x14ac:dyDescent="0.5">
      <c r="B39" s="10"/>
      <c r="C39" s="75"/>
      <c r="D39" s="6"/>
      <c r="E39" s="13"/>
      <c r="F39" s="104">
        <f t="shared" ref="F39:F63" si="4">D39+E39</f>
        <v>0</v>
      </c>
      <c r="G39" s="16"/>
      <c r="H39" s="104">
        <f>F39*G39</f>
        <v>0</v>
      </c>
      <c r="I39" s="16"/>
      <c r="J39" s="104">
        <f>H39*I39</f>
        <v>0</v>
      </c>
      <c r="L39" s="37" t="s">
        <v>38</v>
      </c>
      <c r="M39" s="38">
        <v>0</v>
      </c>
    </row>
    <row r="40" spans="2:13" x14ac:dyDescent="0.5">
      <c r="B40" s="10"/>
      <c r="C40" s="75"/>
      <c r="D40" s="6"/>
      <c r="E40" s="13"/>
      <c r="F40" s="104">
        <f t="shared" si="4"/>
        <v>0</v>
      </c>
      <c r="G40" s="16"/>
      <c r="H40" s="104">
        <f t="shared" ref="H40:H63" si="5">F40*G40</f>
        <v>0</v>
      </c>
      <c r="I40" s="16"/>
      <c r="J40" s="104">
        <f t="shared" ref="J40:J63" si="6">H40*I40</f>
        <v>0</v>
      </c>
      <c r="L40" s="104" t="s">
        <v>41</v>
      </c>
      <c r="M40" s="104">
        <f>M39</f>
        <v>0</v>
      </c>
    </row>
    <row r="41" spans="2:13" x14ac:dyDescent="0.5">
      <c r="B41" s="10"/>
      <c r="C41" s="75"/>
      <c r="D41" s="6"/>
      <c r="E41" s="13"/>
      <c r="F41" s="104">
        <f t="shared" si="4"/>
        <v>0</v>
      </c>
      <c r="G41" s="16"/>
      <c r="H41" s="104">
        <f t="shared" si="5"/>
        <v>0</v>
      </c>
      <c r="I41" s="16"/>
      <c r="J41" s="104">
        <f t="shared" si="6"/>
        <v>0</v>
      </c>
      <c r="L41" s="37" t="s">
        <v>39</v>
      </c>
      <c r="M41" s="38"/>
    </row>
    <row r="42" spans="2:13" x14ac:dyDescent="0.5">
      <c r="B42" s="10"/>
      <c r="C42" s="75"/>
      <c r="D42" s="6"/>
      <c r="E42" s="13"/>
      <c r="F42" s="104">
        <f t="shared" si="4"/>
        <v>0</v>
      </c>
      <c r="G42" s="16"/>
      <c r="H42" s="104">
        <f t="shared" si="5"/>
        <v>0</v>
      </c>
      <c r="I42" s="16"/>
      <c r="J42" s="104">
        <f t="shared" si="6"/>
        <v>0</v>
      </c>
      <c r="L42" s="37" t="s">
        <v>39</v>
      </c>
      <c r="M42" s="38"/>
    </row>
    <row r="43" spans="2:13" x14ac:dyDescent="0.5">
      <c r="B43" s="10"/>
      <c r="C43" s="75"/>
      <c r="D43" s="6"/>
      <c r="E43" s="13"/>
      <c r="F43" s="104">
        <f t="shared" si="4"/>
        <v>0</v>
      </c>
      <c r="G43" s="16"/>
      <c r="H43" s="104">
        <f t="shared" si="5"/>
        <v>0</v>
      </c>
      <c r="I43" s="16"/>
      <c r="J43" s="104">
        <f t="shared" si="6"/>
        <v>0</v>
      </c>
      <c r="L43" s="37" t="s">
        <v>39</v>
      </c>
      <c r="M43" s="38"/>
    </row>
    <row r="44" spans="2:13" x14ac:dyDescent="0.5">
      <c r="B44" s="10"/>
      <c r="C44" s="75"/>
      <c r="D44" s="6"/>
      <c r="E44" s="13"/>
      <c r="F44" s="104">
        <f t="shared" si="4"/>
        <v>0</v>
      </c>
      <c r="G44" s="16"/>
      <c r="H44" s="104">
        <f t="shared" si="5"/>
        <v>0</v>
      </c>
      <c r="I44" s="16"/>
      <c r="J44" s="104">
        <f t="shared" si="6"/>
        <v>0</v>
      </c>
      <c r="L44" s="104" t="s">
        <v>42</v>
      </c>
      <c r="M44" s="104">
        <f>SUM(M41:M43)</f>
        <v>0</v>
      </c>
    </row>
    <row r="45" spans="2:13" x14ac:dyDescent="0.5">
      <c r="B45" s="10"/>
      <c r="C45" s="75"/>
      <c r="D45" s="6"/>
      <c r="E45" s="13"/>
      <c r="F45" s="104">
        <f t="shared" si="4"/>
        <v>0</v>
      </c>
      <c r="G45" s="16"/>
      <c r="H45" s="104">
        <f t="shared" si="5"/>
        <v>0</v>
      </c>
      <c r="I45" s="16"/>
      <c r="J45" s="104">
        <f t="shared" si="6"/>
        <v>0</v>
      </c>
      <c r="L45" s="104" t="s">
        <v>29</v>
      </c>
      <c r="M45" s="104">
        <f>M40+M44</f>
        <v>0</v>
      </c>
    </row>
    <row r="46" spans="2:13" x14ac:dyDescent="0.5">
      <c r="B46" s="10"/>
      <c r="C46" s="75"/>
      <c r="D46" s="6"/>
      <c r="E46" s="13"/>
      <c r="F46" s="104">
        <f t="shared" si="4"/>
        <v>0</v>
      </c>
      <c r="G46" s="16"/>
      <c r="H46" s="104">
        <f t="shared" si="5"/>
        <v>0</v>
      </c>
      <c r="I46" s="16"/>
      <c r="J46" s="104">
        <f t="shared" si="6"/>
        <v>0</v>
      </c>
    </row>
    <row r="47" spans="2:13" x14ac:dyDescent="0.5">
      <c r="B47" s="10"/>
      <c r="C47" s="75"/>
      <c r="D47" s="6"/>
      <c r="E47" s="13"/>
      <c r="F47" s="104">
        <f t="shared" si="4"/>
        <v>0</v>
      </c>
      <c r="G47" s="16"/>
      <c r="H47" s="104">
        <f t="shared" si="5"/>
        <v>0</v>
      </c>
      <c r="I47" s="16"/>
      <c r="J47" s="104">
        <f t="shared" si="6"/>
        <v>0</v>
      </c>
    </row>
    <row r="48" spans="2:13" x14ac:dyDescent="0.5">
      <c r="B48" s="10"/>
      <c r="C48" s="75"/>
      <c r="D48" s="6"/>
      <c r="E48" s="13"/>
      <c r="F48" s="104">
        <f t="shared" si="4"/>
        <v>0</v>
      </c>
      <c r="G48" s="16"/>
      <c r="H48" s="104">
        <f t="shared" si="5"/>
        <v>0</v>
      </c>
      <c r="I48" s="16"/>
      <c r="J48" s="104">
        <f t="shared" si="6"/>
        <v>0</v>
      </c>
    </row>
    <row r="49" spans="2:10" x14ac:dyDescent="0.5">
      <c r="B49" s="10"/>
      <c r="C49" s="75"/>
      <c r="D49" s="6"/>
      <c r="E49" s="13"/>
      <c r="F49" s="104">
        <f t="shared" si="4"/>
        <v>0</v>
      </c>
      <c r="G49" s="16"/>
      <c r="H49" s="104">
        <f t="shared" si="5"/>
        <v>0</v>
      </c>
      <c r="I49" s="16"/>
      <c r="J49" s="104">
        <f t="shared" si="6"/>
        <v>0</v>
      </c>
    </row>
    <row r="50" spans="2:10" x14ac:dyDescent="0.5">
      <c r="B50" s="10"/>
      <c r="C50" s="75"/>
      <c r="D50" s="6"/>
      <c r="E50" s="13"/>
      <c r="F50" s="104">
        <f t="shared" si="4"/>
        <v>0</v>
      </c>
      <c r="G50" s="16"/>
      <c r="H50" s="104">
        <f t="shared" si="5"/>
        <v>0</v>
      </c>
      <c r="I50" s="16"/>
      <c r="J50" s="104">
        <f t="shared" si="6"/>
        <v>0</v>
      </c>
    </row>
    <row r="51" spans="2:10" x14ac:dyDescent="0.5">
      <c r="B51" s="10"/>
      <c r="C51" s="75"/>
      <c r="D51" s="6"/>
      <c r="E51" s="13"/>
      <c r="F51" s="104">
        <f t="shared" si="4"/>
        <v>0</v>
      </c>
      <c r="G51" s="16"/>
      <c r="H51" s="104">
        <f t="shared" si="5"/>
        <v>0</v>
      </c>
      <c r="I51" s="16"/>
      <c r="J51" s="104">
        <f t="shared" si="6"/>
        <v>0</v>
      </c>
    </row>
    <row r="52" spans="2:10" x14ac:dyDescent="0.5">
      <c r="B52" s="10"/>
      <c r="C52" s="75"/>
      <c r="D52" s="6"/>
      <c r="E52" s="13"/>
      <c r="F52" s="104">
        <f t="shared" si="4"/>
        <v>0</v>
      </c>
      <c r="G52" s="16"/>
      <c r="H52" s="104">
        <f t="shared" si="5"/>
        <v>0</v>
      </c>
      <c r="I52" s="16"/>
      <c r="J52" s="104">
        <f t="shared" si="6"/>
        <v>0</v>
      </c>
    </row>
    <row r="53" spans="2:10" x14ac:dyDescent="0.5">
      <c r="B53" s="10"/>
      <c r="C53" s="75"/>
      <c r="D53" s="6"/>
      <c r="E53" s="13"/>
      <c r="F53" s="104">
        <f t="shared" si="4"/>
        <v>0</v>
      </c>
      <c r="G53" s="16"/>
      <c r="H53" s="104">
        <f t="shared" si="5"/>
        <v>0</v>
      </c>
      <c r="I53" s="16"/>
      <c r="J53" s="104">
        <f t="shared" si="6"/>
        <v>0</v>
      </c>
    </row>
    <row r="54" spans="2:10" x14ac:dyDescent="0.5">
      <c r="B54" s="10"/>
      <c r="C54" s="75"/>
      <c r="D54" s="6"/>
      <c r="E54" s="13"/>
      <c r="F54" s="104">
        <f t="shared" si="4"/>
        <v>0</v>
      </c>
      <c r="G54" s="16"/>
      <c r="H54" s="104">
        <f t="shared" si="5"/>
        <v>0</v>
      </c>
      <c r="I54" s="16"/>
      <c r="J54" s="104">
        <f t="shared" si="6"/>
        <v>0</v>
      </c>
    </row>
    <row r="55" spans="2:10" x14ac:dyDescent="0.5">
      <c r="B55" s="10"/>
      <c r="C55" s="75"/>
      <c r="D55" s="6"/>
      <c r="E55" s="13"/>
      <c r="F55" s="104">
        <f t="shared" si="4"/>
        <v>0</v>
      </c>
      <c r="G55" s="16"/>
      <c r="H55" s="104">
        <f t="shared" si="5"/>
        <v>0</v>
      </c>
      <c r="I55" s="16"/>
      <c r="J55" s="104">
        <f t="shared" si="6"/>
        <v>0</v>
      </c>
    </row>
    <row r="56" spans="2:10" x14ac:dyDescent="0.5">
      <c r="B56" s="10"/>
      <c r="C56" s="75"/>
      <c r="D56" s="6"/>
      <c r="E56" s="13"/>
      <c r="F56" s="104">
        <f t="shared" si="4"/>
        <v>0</v>
      </c>
      <c r="G56" s="16"/>
      <c r="H56" s="104">
        <f t="shared" si="5"/>
        <v>0</v>
      </c>
      <c r="I56" s="16"/>
      <c r="J56" s="104">
        <f t="shared" si="6"/>
        <v>0</v>
      </c>
    </row>
    <row r="57" spans="2:10" x14ac:dyDescent="0.5">
      <c r="B57" s="10"/>
      <c r="C57" s="75"/>
      <c r="D57" s="6"/>
      <c r="E57" s="13"/>
      <c r="F57" s="104">
        <f t="shared" si="4"/>
        <v>0</v>
      </c>
      <c r="G57" s="16"/>
      <c r="H57" s="104">
        <f t="shared" si="5"/>
        <v>0</v>
      </c>
      <c r="I57" s="16"/>
      <c r="J57" s="104">
        <f t="shared" si="6"/>
        <v>0</v>
      </c>
    </row>
    <row r="58" spans="2:10" x14ac:dyDescent="0.5">
      <c r="B58" s="10"/>
      <c r="C58" s="75"/>
      <c r="D58" s="6"/>
      <c r="E58" s="13"/>
      <c r="F58" s="104">
        <f t="shared" si="4"/>
        <v>0</v>
      </c>
      <c r="G58" s="16"/>
      <c r="H58" s="104">
        <f t="shared" si="5"/>
        <v>0</v>
      </c>
      <c r="I58" s="16"/>
      <c r="J58" s="104">
        <f t="shared" si="6"/>
        <v>0</v>
      </c>
    </row>
    <row r="59" spans="2:10" x14ac:dyDescent="0.5">
      <c r="B59" s="10"/>
      <c r="C59" s="75"/>
      <c r="D59" s="6"/>
      <c r="E59" s="13"/>
      <c r="F59" s="104">
        <f t="shared" si="4"/>
        <v>0</v>
      </c>
      <c r="G59" s="16"/>
      <c r="H59" s="104">
        <f t="shared" si="5"/>
        <v>0</v>
      </c>
      <c r="I59" s="16"/>
      <c r="J59" s="104">
        <f t="shared" si="6"/>
        <v>0</v>
      </c>
    </row>
    <row r="60" spans="2:10" x14ac:dyDescent="0.5">
      <c r="B60" s="10"/>
      <c r="C60" s="75"/>
      <c r="D60" s="6"/>
      <c r="E60" s="13"/>
      <c r="F60" s="104">
        <f t="shared" si="4"/>
        <v>0</v>
      </c>
      <c r="G60" s="16"/>
      <c r="H60" s="104">
        <f t="shared" si="5"/>
        <v>0</v>
      </c>
      <c r="I60" s="16"/>
      <c r="J60" s="104">
        <f t="shared" si="6"/>
        <v>0</v>
      </c>
    </row>
    <row r="61" spans="2:10" x14ac:dyDescent="0.5">
      <c r="B61" s="10"/>
      <c r="C61" s="75"/>
      <c r="D61" s="6"/>
      <c r="E61" s="13"/>
      <c r="F61" s="104">
        <f t="shared" si="4"/>
        <v>0</v>
      </c>
      <c r="G61" s="16"/>
      <c r="H61" s="104">
        <f t="shared" si="5"/>
        <v>0</v>
      </c>
      <c r="I61" s="16"/>
      <c r="J61" s="104">
        <f t="shared" si="6"/>
        <v>0</v>
      </c>
    </row>
    <row r="62" spans="2:10" x14ac:dyDescent="0.5">
      <c r="B62" s="10"/>
      <c r="C62" s="75"/>
      <c r="D62" s="6"/>
      <c r="E62" s="13"/>
      <c r="F62" s="104">
        <f t="shared" si="4"/>
        <v>0</v>
      </c>
      <c r="G62" s="16"/>
      <c r="H62" s="104">
        <f t="shared" si="5"/>
        <v>0</v>
      </c>
      <c r="I62" s="16"/>
      <c r="J62" s="104">
        <f t="shared" si="6"/>
        <v>0</v>
      </c>
    </row>
    <row r="63" spans="2:10" x14ac:dyDescent="0.5">
      <c r="B63" s="10"/>
      <c r="C63" s="75"/>
      <c r="D63" s="6"/>
      <c r="E63" s="13"/>
      <c r="F63" s="104">
        <f t="shared" si="4"/>
        <v>0</v>
      </c>
      <c r="G63" s="16"/>
      <c r="H63" s="104">
        <f t="shared" si="5"/>
        <v>0</v>
      </c>
      <c r="I63" s="16"/>
      <c r="J63" s="104">
        <f t="shared" si="6"/>
        <v>0</v>
      </c>
    </row>
    <row r="64" spans="2:10" x14ac:dyDescent="0.5">
      <c r="B64" s="106" t="s">
        <v>67</v>
      </c>
      <c r="C64" s="111">
        <f>COUNTA(B39:B63)</f>
        <v>0</v>
      </c>
      <c r="D64" s="106">
        <f>SUM(D39:D63)</f>
        <v>0</v>
      </c>
      <c r="E64" s="106">
        <f t="shared" ref="E64:F64" si="7">SUM(E39:E63)</f>
        <v>0</v>
      </c>
      <c r="F64" s="106">
        <f t="shared" si="7"/>
        <v>0</v>
      </c>
      <c r="G64" s="106" t="s">
        <v>0</v>
      </c>
      <c r="H64" s="106">
        <f t="shared" ref="H64" si="8">SUM(H39:H63)</f>
        <v>0</v>
      </c>
      <c r="I64" s="106" t="s">
        <v>0</v>
      </c>
      <c r="J64" s="106">
        <f t="shared" ref="J64" si="9">SUM(J39:J63)</f>
        <v>0</v>
      </c>
    </row>
    <row r="65" spans="2:13" x14ac:dyDescent="0.5">
      <c r="B65" s="105" t="s">
        <v>66</v>
      </c>
      <c r="C65" s="105"/>
      <c r="D65" s="105" t="e">
        <f>SUM(D39:D63)/C64</f>
        <v>#DIV/0!</v>
      </c>
      <c r="E65" s="105" t="e">
        <f>SUM(E39:E63)/C64</f>
        <v>#DIV/0!</v>
      </c>
      <c r="F65" s="105" t="e">
        <f>SUM(F39:F63)/ C64</f>
        <v>#DIV/0!</v>
      </c>
      <c r="G65" s="112" t="e">
        <f>SUM(G39:G63)/ C64</f>
        <v>#DIV/0!</v>
      </c>
      <c r="H65" s="105" t="e">
        <f>SUM(H39:H63)/ C64</f>
        <v>#DIV/0!</v>
      </c>
      <c r="I65" s="113" t="e">
        <f>SUM(I39:I63)/ C64</f>
        <v>#DIV/0!</v>
      </c>
      <c r="J65" s="105" t="e">
        <f>SUM(J39:J63)/ C64</f>
        <v>#DIV/0!</v>
      </c>
    </row>
    <row r="66" spans="2:13" x14ac:dyDescent="0.5">
      <c r="B66" s="108" t="s">
        <v>79</v>
      </c>
      <c r="C66" s="109"/>
      <c r="D66" s="110" t="e">
        <f>E65/D65</f>
        <v>#DIV/0!</v>
      </c>
      <c r="E66" s="105"/>
      <c r="F66" s="105"/>
      <c r="G66" s="112"/>
      <c r="H66" s="105"/>
      <c r="I66" s="113"/>
      <c r="J66" s="105"/>
    </row>
    <row r="67" spans="2:13" ht="16.149999999999999" thickBot="1" x14ac:dyDescent="0.55000000000000004"/>
    <row r="68" spans="2:13" ht="16.149999999999999" thickBot="1" x14ac:dyDescent="0.55000000000000004">
      <c r="B68" s="86" t="s">
        <v>18</v>
      </c>
      <c r="C68" s="286" t="str">
        <f>'1 -Profit Calc'!A19</f>
        <v>2 yr</v>
      </c>
      <c r="D68" s="287"/>
      <c r="I68" s="5"/>
      <c r="J68" s="5"/>
      <c r="K68" s="5"/>
      <c r="L68" s="5"/>
      <c r="M68" s="5"/>
    </row>
    <row r="69" spans="2:13" ht="43.5" x14ac:dyDescent="0.55000000000000004">
      <c r="B69" s="14" t="s">
        <v>19</v>
      </c>
      <c r="C69" s="12" t="s">
        <v>16</v>
      </c>
      <c r="D69" s="12" t="s">
        <v>20</v>
      </c>
      <c r="E69" s="12" t="s">
        <v>78</v>
      </c>
      <c r="F69" s="12" t="s">
        <v>21</v>
      </c>
      <c r="G69" s="15" t="s">
        <v>24</v>
      </c>
      <c r="H69" s="15" t="s">
        <v>25</v>
      </c>
      <c r="I69" s="15" t="s">
        <v>23</v>
      </c>
      <c r="J69" s="15" t="s">
        <v>22</v>
      </c>
      <c r="L69" s="25" t="s">
        <v>40</v>
      </c>
      <c r="M69" s="11"/>
    </row>
    <row r="70" spans="2:13" x14ac:dyDescent="0.5">
      <c r="B70" s="10"/>
      <c r="C70" s="75"/>
      <c r="D70" s="6"/>
      <c r="E70" s="13"/>
      <c r="F70" s="104">
        <f t="shared" ref="F70:F94" si="10">D70+E70</f>
        <v>0</v>
      </c>
      <c r="G70" s="16"/>
      <c r="H70" s="104">
        <f>F70*G70</f>
        <v>0</v>
      </c>
      <c r="I70" s="16"/>
      <c r="J70" s="104">
        <f>H70*I70</f>
        <v>0</v>
      </c>
      <c r="L70" s="37" t="s">
        <v>38</v>
      </c>
      <c r="M70" s="38">
        <v>0</v>
      </c>
    </row>
    <row r="71" spans="2:13" x14ac:dyDescent="0.5">
      <c r="B71" s="10"/>
      <c r="C71" s="75"/>
      <c r="D71" s="6"/>
      <c r="E71" s="13"/>
      <c r="F71" s="104">
        <f t="shared" si="10"/>
        <v>0</v>
      </c>
      <c r="G71" s="16"/>
      <c r="H71" s="104">
        <f t="shared" ref="H71:H94" si="11">F71*G71</f>
        <v>0</v>
      </c>
      <c r="I71" s="16"/>
      <c r="J71" s="104">
        <f t="shared" ref="J71:J94" si="12">H71*I71</f>
        <v>0</v>
      </c>
      <c r="L71" s="104" t="s">
        <v>41</v>
      </c>
      <c r="M71" s="104">
        <f>M70</f>
        <v>0</v>
      </c>
    </row>
    <row r="72" spans="2:13" x14ac:dyDescent="0.5">
      <c r="B72" s="10"/>
      <c r="C72" s="75"/>
      <c r="D72" s="6"/>
      <c r="E72" s="13"/>
      <c r="F72" s="104">
        <f t="shared" si="10"/>
        <v>0</v>
      </c>
      <c r="G72" s="16"/>
      <c r="H72" s="104">
        <f t="shared" si="11"/>
        <v>0</v>
      </c>
      <c r="I72" s="16"/>
      <c r="J72" s="104">
        <f t="shared" si="12"/>
        <v>0</v>
      </c>
      <c r="L72" s="37" t="s">
        <v>39</v>
      </c>
      <c r="M72" s="38"/>
    </row>
    <row r="73" spans="2:13" x14ac:dyDescent="0.5">
      <c r="B73" s="10"/>
      <c r="C73" s="75"/>
      <c r="D73" s="6"/>
      <c r="E73" s="13"/>
      <c r="F73" s="104">
        <f t="shared" si="10"/>
        <v>0</v>
      </c>
      <c r="G73" s="16"/>
      <c r="H73" s="104">
        <f t="shared" si="11"/>
        <v>0</v>
      </c>
      <c r="I73" s="16"/>
      <c r="J73" s="104">
        <f t="shared" si="12"/>
        <v>0</v>
      </c>
      <c r="L73" s="37" t="s">
        <v>39</v>
      </c>
      <c r="M73" s="38"/>
    </row>
    <row r="74" spans="2:13" x14ac:dyDescent="0.5">
      <c r="B74" s="10"/>
      <c r="C74" s="75"/>
      <c r="D74" s="6"/>
      <c r="E74" s="13"/>
      <c r="F74" s="104">
        <f t="shared" si="10"/>
        <v>0</v>
      </c>
      <c r="G74" s="16"/>
      <c r="H74" s="104">
        <f t="shared" si="11"/>
        <v>0</v>
      </c>
      <c r="I74" s="16"/>
      <c r="J74" s="104">
        <f t="shared" si="12"/>
        <v>0</v>
      </c>
      <c r="L74" s="37" t="s">
        <v>39</v>
      </c>
      <c r="M74" s="38"/>
    </row>
    <row r="75" spans="2:13" x14ac:dyDescent="0.5">
      <c r="B75" s="10"/>
      <c r="C75" s="75"/>
      <c r="D75" s="6"/>
      <c r="E75" s="13"/>
      <c r="F75" s="104">
        <f t="shared" si="10"/>
        <v>0</v>
      </c>
      <c r="G75" s="16"/>
      <c r="H75" s="104">
        <f t="shared" si="11"/>
        <v>0</v>
      </c>
      <c r="I75" s="16"/>
      <c r="J75" s="104">
        <f t="shared" si="12"/>
        <v>0</v>
      </c>
      <c r="L75" s="104" t="s">
        <v>42</v>
      </c>
      <c r="M75" s="104">
        <f>SUM(M72:M74)</f>
        <v>0</v>
      </c>
    </row>
    <row r="76" spans="2:13" x14ac:dyDescent="0.5">
      <c r="B76" s="10"/>
      <c r="C76" s="75"/>
      <c r="D76" s="6"/>
      <c r="E76" s="13"/>
      <c r="F76" s="104">
        <f t="shared" si="10"/>
        <v>0</v>
      </c>
      <c r="G76" s="16"/>
      <c r="H76" s="104">
        <f t="shared" si="11"/>
        <v>0</v>
      </c>
      <c r="I76" s="16"/>
      <c r="J76" s="104">
        <f t="shared" si="12"/>
        <v>0</v>
      </c>
      <c r="L76" s="104" t="s">
        <v>29</v>
      </c>
      <c r="M76" s="104">
        <f>M71+M75</f>
        <v>0</v>
      </c>
    </row>
    <row r="77" spans="2:13" x14ac:dyDescent="0.5">
      <c r="B77" s="10"/>
      <c r="C77" s="75"/>
      <c r="D77" s="6"/>
      <c r="E77" s="13"/>
      <c r="F77" s="104">
        <f t="shared" si="10"/>
        <v>0</v>
      </c>
      <c r="G77" s="16"/>
      <c r="H77" s="104">
        <f t="shared" si="11"/>
        <v>0</v>
      </c>
      <c r="I77" s="16"/>
      <c r="J77" s="104">
        <f t="shared" si="12"/>
        <v>0</v>
      </c>
    </row>
    <row r="78" spans="2:13" x14ac:dyDescent="0.5">
      <c r="B78" s="10"/>
      <c r="C78" s="75"/>
      <c r="D78" s="6"/>
      <c r="E78" s="13"/>
      <c r="F78" s="104">
        <f t="shared" si="10"/>
        <v>0</v>
      </c>
      <c r="G78" s="16"/>
      <c r="H78" s="104">
        <f t="shared" si="11"/>
        <v>0</v>
      </c>
      <c r="I78" s="16"/>
      <c r="J78" s="104">
        <f t="shared" si="12"/>
        <v>0</v>
      </c>
    </row>
    <row r="79" spans="2:13" x14ac:dyDescent="0.5">
      <c r="B79" s="10"/>
      <c r="C79" s="75"/>
      <c r="D79" s="6"/>
      <c r="E79" s="13"/>
      <c r="F79" s="104">
        <f t="shared" si="10"/>
        <v>0</v>
      </c>
      <c r="G79" s="16"/>
      <c r="H79" s="104">
        <f t="shared" si="11"/>
        <v>0</v>
      </c>
      <c r="I79" s="16"/>
      <c r="J79" s="104">
        <f t="shared" si="12"/>
        <v>0</v>
      </c>
    </row>
    <row r="80" spans="2:13" x14ac:dyDescent="0.5">
      <c r="B80" s="10"/>
      <c r="C80" s="75"/>
      <c r="D80" s="6"/>
      <c r="E80" s="13"/>
      <c r="F80" s="104">
        <f t="shared" si="10"/>
        <v>0</v>
      </c>
      <c r="G80" s="16"/>
      <c r="H80" s="104">
        <f t="shared" si="11"/>
        <v>0</v>
      </c>
      <c r="I80" s="16"/>
      <c r="J80" s="104">
        <f t="shared" si="12"/>
        <v>0</v>
      </c>
    </row>
    <row r="81" spans="2:10" x14ac:dyDescent="0.5">
      <c r="B81" s="10"/>
      <c r="C81" s="75"/>
      <c r="D81" s="6"/>
      <c r="E81" s="13"/>
      <c r="F81" s="104">
        <f t="shared" si="10"/>
        <v>0</v>
      </c>
      <c r="G81" s="16"/>
      <c r="H81" s="104">
        <f t="shared" si="11"/>
        <v>0</v>
      </c>
      <c r="I81" s="16"/>
      <c r="J81" s="104">
        <f t="shared" si="12"/>
        <v>0</v>
      </c>
    </row>
    <row r="82" spans="2:10" x14ac:dyDescent="0.5">
      <c r="B82" s="10"/>
      <c r="C82" s="75"/>
      <c r="D82" s="6"/>
      <c r="E82" s="13"/>
      <c r="F82" s="104">
        <f t="shared" si="10"/>
        <v>0</v>
      </c>
      <c r="G82" s="16"/>
      <c r="H82" s="104">
        <f t="shared" si="11"/>
        <v>0</v>
      </c>
      <c r="I82" s="16"/>
      <c r="J82" s="104">
        <f t="shared" si="12"/>
        <v>0</v>
      </c>
    </row>
    <row r="83" spans="2:10" x14ac:dyDescent="0.5">
      <c r="B83" s="10"/>
      <c r="C83" s="75"/>
      <c r="D83" s="6"/>
      <c r="E83" s="13"/>
      <c r="F83" s="104">
        <f t="shared" si="10"/>
        <v>0</v>
      </c>
      <c r="G83" s="16"/>
      <c r="H83" s="104">
        <f t="shared" si="11"/>
        <v>0</v>
      </c>
      <c r="I83" s="16"/>
      <c r="J83" s="104">
        <f t="shared" si="12"/>
        <v>0</v>
      </c>
    </row>
    <row r="84" spans="2:10" x14ac:dyDescent="0.5">
      <c r="B84" s="10"/>
      <c r="C84" s="75"/>
      <c r="D84" s="6"/>
      <c r="E84" s="13"/>
      <c r="F84" s="104">
        <f t="shared" si="10"/>
        <v>0</v>
      </c>
      <c r="G84" s="16"/>
      <c r="H84" s="104">
        <f t="shared" si="11"/>
        <v>0</v>
      </c>
      <c r="I84" s="16"/>
      <c r="J84" s="104">
        <f t="shared" si="12"/>
        <v>0</v>
      </c>
    </row>
    <row r="85" spans="2:10" x14ac:dyDescent="0.5">
      <c r="B85" s="10"/>
      <c r="C85" s="75"/>
      <c r="D85" s="6"/>
      <c r="E85" s="13"/>
      <c r="F85" s="104">
        <f t="shared" si="10"/>
        <v>0</v>
      </c>
      <c r="G85" s="16"/>
      <c r="H85" s="104">
        <f t="shared" si="11"/>
        <v>0</v>
      </c>
      <c r="I85" s="16"/>
      <c r="J85" s="104">
        <f t="shared" si="12"/>
        <v>0</v>
      </c>
    </row>
    <row r="86" spans="2:10" x14ac:dyDescent="0.5">
      <c r="B86" s="10"/>
      <c r="C86" s="75"/>
      <c r="D86" s="6"/>
      <c r="E86" s="13"/>
      <c r="F86" s="104">
        <f t="shared" si="10"/>
        <v>0</v>
      </c>
      <c r="G86" s="16"/>
      <c r="H86" s="104">
        <f t="shared" si="11"/>
        <v>0</v>
      </c>
      <c r="I86" s="16"/>
      <c r="J86" s="104">
        <f t="shared" si="12"/>
        <v>0</v>
      </c>
    </row>
    <row r="87" spans="2:10" x14ac:dyDescent="0.5">
      <c r="B87" s="10"/>
      <c r="C87" s="75"/>
      <c r="D87" s="6"/>
      <c r="E87" s="13"/>
      <c r="F87" s="104">
        <f t="shared" si="10"/>
        <v>0</v>
      </c>
      <c r="G87" s="16"/>
      <c r="H87" s="104">
        <f t="shared" si="11"/>
        <v>0</v>
      </c>
      <c r="I87" s="16"/>
      <c r="J87" s="104">
        <f t="shared" si="12"/>
        <v>0</v>
      </c>
    </row>
    <row r="88" spans="2:10" x14ac:dyDescent="0.5">
      <c r="B88" s="10"/>
      <c r="C88" s="75"/>
      <c r="D88" s="6"/>
      <c r="E88" s="13"/>
      <c r="F88" s="104">
        <f t="shared" si="10"/>
        <v>0</v>
      </c>
      <c r="G88" s="16"/>
      <c r="H88" s="104">
        <f t="shared" si="11"/>
        <v>0</v>
      </c>
      <c r="I88" s="16"/>
      <c r="J88" s="104">
        <f t="shared" si="12"/>
        <v>0</v>
      </c>
    </row>
    <row r="89" spans="2:10" x14ac:dyDescent="0.5">
      <c r="B89" s="10"/>
      <c r="C89" s="75"/>
      <c r="D89" s="6"/>
      <c r="E89" s="13"/>
      <c r="F89" s="104">
        <f t="shared" si="10"/>
        <v>0</v>
      </c>
      <c r="G89" s="16"/>
      <c r="H89" s="104">
        <f t="shared" si="11"/>
        <v>0</v>
      </c>
      <c r="I89" s="16"/>
      <c r="J89" s="104">
        <f t="shared" si="12"/>
        <v>0</v>
      </c>
    </row>
    <row r="90" spans="2:10" x14ac:dyDescent="0.5">
      <c r="B90" s="10"/>
      <c r="C90" s="75"/>
      <c r="D90" s="6"/>
      <c r="E90" s="13"/>
      <c r="F90" s="104">
        <f t="shared" si="10"/>
        <v>0</v>
      </c>
      <c r="G90" s="16"/>
      <c r="H90" s="104">
        <f t="shared" si="11"/>
        <v>0</v>
      </c>
      <c r="I90" s="16"/>
      <c r="J90" s="104">
        <f t="shared" si="12"/>
        <v>0</v>
      </c>
    </row>
    <row r="91" spans="2:10" x14ac:dyDescent="0.5">
      <c r="B91" s="10"/>
      <c r="C91" s="75"/>
      <c r="D91" s="6"/>
      <c r="E91" s="13"/>
      <c r="F91" s="104">
        <f t="shared" si="10"/>
        <v>0</v>
      </c>
      <c r="G91" s="16"/>
      <c r="H91" s="104">
        <f t="shared" si="11"/>
        <v>0</v>
      </c>
      <c r="I91" s="16"/>
      <c r="J91" s="104">
        <f t="shared" si="12"/>
        <v>0</v>
      </c>
    </row>
    <row r="92" spans="2:10" x14ac:dyDescent="0.5">
      <c r="B92" s="10"/>
      <c r="C92" s="75"/>
      <c r="D92" s="6"/>
      <c r="E92" s="13"/>
      <c r="F92" s="104">
        <f t="shared" si="10"/>
        <v>0</v>
      </c>
      <c r="G92" s="16"/>
      <c r="H92" s="104">
        <f t="shared" si="11"/>
        <v>0</v>
      </c>
      <c r="I92" s="16"/>
      <c r="J92" s="104">
        <f t="shared" si="12"/>
        <v>0</v>
      </c>
    </row>
    <row r="93" spans="2:10" x14ac:dyDescent="0.5">
      <c r="B93" s="10"/>
      <c r="C93" s="75"/>
      <c r="D93" s="6"/>
      <c r="E93" s="13"/>
      <c r="F93" s="104">
        <f t="shared" si="10"/>
        <v>0</v>
      </c>
      <c r="G93" s="16"/>
      <c r="H93" s="104">
        <f t="shared" si="11"/>
        <v>0</v>
      </c>
      <c r="I93" s="16"/>
      <c r="J93" s="104">
        <f t="shared" si="12"/>
        <v>0</v>
      </c>
    </row>
    <row r="94" spans="2:10" x14ac:dyDescent="0.5">
      <c r="B94" s="10"/>
      <c r="C94" s="75"/>
      <c r="D94" s="6"/>
      <c r="E94" s="13"/>
      <c r="F94" s="104">
        <f t="shared" si="10"/>
        <v>0</v>
      </c>
      <c r="G94" s="16"/>
      <c r="H94" s="104">
        <f t="shared" si="11"/>
        <v>0</v>
      </c>
      <c r="I94" s="16"/>
      <c r="J94" s="104">
        <f t="shared" si="12"/>
        <v>0</v>
      </c>
    </row>
    <row r="95" spans="2:10" x14ac:dyDescent="0.5">
      <c r="B95" s="106" t="s">
        <v>67</v>
      </c>
      <c r="C95" s="111">
        <f>COUNTA(B70:B94)</f>
        <v>0</v>
      </c>
      <c r="D95" s="106">
        <f>SUM(D70:D94)</f>
        <v>0</v>
      </c>
      <c r="E95" s="106">
        <f t="shared" ref="E95:F95" si="13">SUM(E70:E94)</f>
        <v>0</v>
      </c>
      <c r="F95" s="106">
        <f t="shared" si="13"/>
        <v>0</v>
      </c>
      <c r="G95" s="106" t="s">
        <v>0</v>
      </c>
      <c r="H95" s="106">
        <f t="shared" ref="H95" si="14">SUM(H70:H94)</f>
        <v>0</v>
      </c>
      <c r="I95" s="106" t="s">
        <v>0</v>
      </c>
      <c r="J95" s="106">
        <f t="shared" ref="J95" si="15">SUM(J70:J94)</f>
        <v>0</v>
      </c>
    </row>
    <row r="96" spans="2:10" x14ac:dyDescent="0.5">
      <c r="B96" s="105" t="s">
        <v>66</v>
      </c>
      <c r="C96" s="105"/>
      <c r="D96" s="105" t="e">
        <f>SUM(D70:D94)/C95</f>
        <v>#DIV/0!</v>
      </c>
      <c r="E96" s="105" t="e">
        <f>SUM(E70:E94)/C95</f>
        <v>#DIV/0!</v>
      </c>
      <c r="F96" s="105" t="e">
        <f>SUM(F70:F94)/ C95</f>
        <v>#DIV/0!</v>
      </c>
      <c r="G96" s="112" t="e">
        <f>SUM(G70:G94)/ C95</f>
        <v>#DIV/0!</v>
      </c>
      <c r="H96" s="105" t="e">
        <f>SUM(H70:H94)/ C95</f>
        <v>#DIV/0!</v>
      </c>
      <c r="I96" s="113" t="e">
        <f>SUM(I70:I94)/ C95</f>
        <v>#DIV/0!</v>
      </c>
      <c r="J96" s="105" t="e">
        <f>SUM(J70:J94)/ C95</f>
        <v>#DIV/0!</v>
      </c>
    </row>
    <row r="97" spans="2:13" x14ac:dyDescent="0.5">
      <c r="B97" s="108" t="s">
        <v>79</v>
      </c>
      <c r="C97" s="109"/>
      <c r="D97" s="110" t="e">
        <f>E96/D96</f>
        <v>#DIV/0!</v>
      </c>
      <c r="E97" s="105"/>
      <c r="F97" s="105"/>
      <c r="G97" s="112"/>
      <c r="H97" s="105"/>
      <c r="I97" s="113"/>
      <c r="J97" s="105"/>
    </row>
    <row r="98" spans="2:13" ht="16.149999999999999" thickBot="1" x14ac:dyDescent="0.55000000000000004">
      <c r="B98" s="76"/>
      <c r="C98" s="77"/>
      <c r="D98" s="78"/>
      <c r="E98" s="79"/>
      <c r="F98" s="80"/>
      <c r="G98" s="81"/>
      <c r="H98" s="82"/>
      <c r="I98" s="81"/>
      <c r="J98" s="83"/>
    </row>
    <row r="99" spans="2:13" ht="16.149999999999999" thickBot="1" x14ac:dyDescent="0.55000000000000004">
      <c r="B99" s="86" t="s">
        <v>18</v>
      </c>
      <c r="C99" s="286" t="str">
        <f>'1 -Profit Calc'!A20</f>
        <v>Classroom 4</v>
      </c>
      <c r="D99" s="287"/>
      <c r="I99" s="5"/>
      <c r="J99" s="5"/>
      <c r="K99" s="5"/>
      <c r="L99" s="5"/>
      <c r="M99" s="5"/>
    </row>
    <row r="100" spans="2:13" ht="43.5" x14ac:dyDescent="0.55000000000000004">
      <c r="B100" s="14" t="s">
        <v>19</v>
      </c>
      <c r="C100" s="12" t="s">
        <v>16</v>
      </c>
      <c r="D100" s="12" t="s">
        <v>20</v>
      </c>
      <c r="E100" s="12" t="s">
        <v>78</v>
      </c>
      <c r="F100" s="12" t="s">
        <v>21</v>
      </c>
      <c r="G100" s="15" t="s">
        <v>24</v>
      </c>
      <c r="H100" s="15" t="s">
        <v>25</v>
      </c>
      <c r="I100" s="15" t="s">
        <v>23</v>
      </c>
      <c r="J100" s="15" t="s">
        <v>22</v>
      </c>
      <c r="L100" s="25" t="s">
        <v>40</v>
      </c>
      <c r="M100" s="11"/>
    </row>
    <row r="101" spans="2:13" x14ac:dyDescent="0.5">
      <c r="B101" s="10"/>
      <c r="C101" s="75"/>
      <c r="D101" s="6"/>
      <c r="E101" s="13"/>
      <c r="F101" s="104">
        <f t="shared" ref="F101:F125" si="16">D101+E101</f>
        <v>0</v>
      </c>
      <c r="G101" s="16"/>
      <c r="H101" s="104">
        <f>F101*G101</f>
        <v>0</v>
      </c>
      <c r="I101" s="16">
        <v>50</v>
      </c>
      <c r="J101" s="104">
        <f>H101*I101</f>
        <v>0</v>
      </c>
      <c r="L101" s="37" t="s">
        <v>38</v>
      </c>
      <c r="M101" s="38">
        <v>0</v>
      </c>
    </row>
    <row r="102" spans="2:13" x14ac:dyDescent="0.5">
      <c r="B102" s="10"/>
      <c r="C102" s="75"/>
      <c r="D102" s="6"/>
      <c r="E102" s="13"/>
      <c r="F102" s="104">
        <f t="shared" si="16"/>
        <v>0</v>
      </c>
      <c r="G102" s="16"/>
      <c r="H102" s="104">
        <f t="shared" ref="H102:H125" si="17">F102*G102</f>
        <v>0</v>
      </c>
      <c r="I102" s="16"/>
      <c r="J102" s="104">
        <f t="shared" ref="J102:J125" si="18">H102*I102</f>
        <v>0</v>
      </c>
      <c r="L102" s="104" t="s">
        <v>41</v>
      </c>
      <c r="M102" s="104">
        <f>M101</f>
        <v>0</v>
      </c>
    </row>
    <row r="103" spans="2:13" x14ac:dyDescent="0.5">
      <c r="B103" s="10"/>
      <c r="C103" s="75"/>
      <c r="D103" s="6"/>
      <c r="E103" s="13"/>
      <c r="F103" s="104">
        <f t="shared" si="16"/>
        <v>0</v>
      </c>
      <c r="G103" s="16"/>
      <c r="H103" s="104">
        <f t="shared" si="17"/>
        <v>0</v>
      </c>
      <c r="I103" s="16"/>
      <c r="J103" s="104">
        <f t="shared" si="18"/>
        <v>0</v>
      </c>
      <c r="L103" s="37" t="s">
        <v>39</v>
      </c>
      <c r="M103" s="38"/>
    </row>
    <row r="104" spans="2:13" x14ac:dyDescent="0.5">
      <c r="B104" s="10"/>
      <c r="C104" s="75"/>
      <c r="D104" s="6"/>
      <c r="E104" s="13"/>
      <c r="F104" s="104">
        <f t="shared" si="16"/>
        <v>0</v>
      </c>
      <c r="G104" s="16"/>
      <c r="H104" s="104">
        <f t="shared" si="17"/>
        <v>0</v>
      </c>
      <c r="I104" s="16"/>
      <c r="J104" s="104">
        <f t="shared" si="18"/>
        <v>0</v>
      </c>
      <c r="L104" s="37" t="s">
        <v>39</v>
      </c>
      <c r="M104" s="38"/>
    </row>
    <row r="105" spans="2:13" x14ac:dyDescent="0.5">
      <c r="B105" s="10"/>
      <c r="C105" s="75"/>
      <c r="D105" s="6"/>
      <c r="E105" s="13"/>
      <c r="F105" s="104">
        <f t="shared" si="16"/>
        <v>0</v>
      </c>
      <c r="G105" s="16"/>
      <c r="H105" s="104">
        <f t="shared" si="17"/>
        <v>0</v>
      </c>
      <c r="I105" s="16"/>
      <c r="J105" s="104">
        <f t="shared" si="18"/>
        <v>0</v>
      </c>
      <c r="L105" s="37" t="s">
        <v>39</v>
      </c>
      <c r="M105" s="38"/>
    </row>
    <row r="106" spans="2:13" x14ac:dyDescent="0.5">
      <c r="B106" s="10"/>
      <c r="C106" s="75"/>
      <c r="D106" s="6"/>
      <c r="E106" s="13"/>
      <c r="F106" s="104">
        <f t="shared" si="16"/>
        <v>0</v>
      </c>
      <c r="G106" s="16"/>
      <c r="H106" s="104">
        <f t="shared" si="17"/>
        <v>0</v>
      </c>
      <c r="I106" s="16"/>
      <c r="J106" s="104">
        <f t="shared" si="18"/>
        <v>0</v>
      </c>
      <c r="L106" s="104" t="s">
        <v>42</v>
      </c>
      <c r="M106" s="104">
        <f>SUM(M103:M105)</f>
        <v>0</v>
      </c>
    </row>
    <row r="107" spans="2:13" x14ac:dyDescent="0.5">
      <c r="B107" s="10"/>
      <c r="C107" s="75"/>
      <c r="D107" s="6"/>
      <c r="E107" s="13"/>
      <c r="F107" s="104">
        <f t="shared" si="16"/>
        <v>0</v>
      </c>
      <c r="G107" s="16"/>
      <c r="H107" s="104">
        <f t="shared" si="17"/>
        <v>0</v>
      </c>
      <c r="I107" s="16"/>
      <c r="J107" s="104">
        <f t="shared" si="18"/>
        <v>0</v>
      </c>
      <c r="L107" s="104" t="s">
        <v>29</v>
      </c>
      <c r="M107" s="104">
        <f>M102+M106</f>
        <v>0</v>
      </c>
    </row>
    <row r="108" spans="2:13" x14ac:dyDescent="0.5">
      <c r="B108" s="10"/>
      <c r="C108" s="75"/>
      <c r="D108" s="6"/>
      <c r="E108" s="13"/>
      <c r="F108" s="104">
        <f t="shared" si="16"/>
        <v>0</v>
      </c>
      <c r="G108" s="16"/>
      <c r="H108" s="104">
        <f t="shared" si="17"/>
        <v>0</v>
      </c>
      <c r="I108" s="16"/>
      <c r="J108" s="104">
        <f t="shared" si="18"/>
        <v>0</v>
      </c>
    </row>
    <row r="109" spans="2:13" x14ac:dyDescent="0.5">
      <c r="B109" s="10"/>
      <c r="C109" s="75"/>
      <c r="D109" s="6"/>
      <c r="E109" s="13"/>
      <c r="F109" s="104">
        <f t="shared" si="16"/>
        <v>0</v>
      </c>
      <c r="G109" s="16"/>
      <c r="H109" s="104">
        <f t="shared" si="17"/>
        <v>0</v>
      </c>
      <c r="I109" s="16"/>
      <c r="J109" s="104">
        <f t="shared" si="18"/>
        <v>0</v>
      </c>
    </row>
    <row r="110" spans="2:13" x14ac:dyDescent="0.5">
      <c r="B110" s="10"/>
      <c r="C110" s="75"/>
      <c r="D110" s="6"/>
      <c r="E110" s="13"/>
      <c r="F110" s="104">
        <f t="shared" si="16"/>
        <v>0</v>
      </c>
      <c r="G110" s="16"/>
      <c r="H110" s="104">
        <f t="shared" si="17"/>
        <v>0</v>
      </c>
      <c r="I110" s="16"/>
      <c r="J110" s="104">
        <f t="shared" si="18"/>
        <v>0</v>
      </c>
    </row>
    <row r="111" spans="2:13" x14ac:dyDescent="0.5">
      <c r="B111" s="10"/>
      <c r="C111" s="75"/>
      <c r="D111" s="6"/>
      <c r="E111" s="13"/>
      <c r="F111" s="104">
        <f t="shared" si="16"/>
        <v>0</v>
      </c>
      <c r="G111" s="16"/>
      <c r="H111" s="104">
        <f t="shared" si="17"/>
        <v>0</v>
      </c>
      <c r="I111" s="16"/>
      <c r="J111" s="104">
        <f t="shared" si="18"/>
        <v>0</v>
      </c>
    </row>
    <row r="112" spans="2:13" x14ac:dyDescent="0.5">
      <c r="B112" s="10"/>
      <c r="C112" s="75"/>
      <c r="D112" s="6"/>
      <c r="E112" s="13"/>
      <c r="F112" s="104">
        <f t="shared" si="16"/>
        <v>0</v>
      </c>
      <c r="G112" s="16"/>
      <c r="H112" s="104">
        <f t="shared" si="17"/>
        <v>0</v>
      </c>
      <c r="I112" s="16"/>
      <c r="J112" s="104">
        <f t="shared" si="18"/>
        <v>0</v>
      </c>
    </row>
    <row r="113" spans="2:10" x14ac:dyDescent="0.5">
      <c r="B113" s="10"/>
      <c r="C113" s="75"/>
      <c r="D113" s="6"/>
      <c r="E113" s="13"/>
      <c r="F113" s="104">
        <f t="shared" si="16"/>
        <v>0</v>
      </c>
      <c r="G113" s="16"/>
      <c r="H113" s="104">
        <f t="shared" si="17"/>
        <v>0</v>
      </c>
      <c r="I113" s="16"/>
      <c r="J113" s="104">
        <f t="shared" si="18"/>
        <v>0</v>
      </c>
    </row>
    <row r="114" spans="2:10" x14ac:dyDescent="0.5">
      <c r="B114" s="10"/>
      <c r="C114" s="75"/>
      <c r="D114" s="6"/>
      <c r="E114" s="13"/>
      <c r="F114" s="104">
        <f t="shared" si="16"/>
        <v>0</v>
      </c>
      <c r="G114" s="16"/>
      <c r="H114" s="104">
        <f t="shared" si="17"/>
        <v>0</v>
      </c>
      <c r="I114" s="16"/>
      <c r="J114" s="104">
        <f t="shared" si="18"/>
        <v>0</v>
      </c>
    </row>
    <row r="115" spans="2:10" x14ac:dyDescent="0.5">
      <c r="B115" s="10"/>
      <c r="C115" s="75"/>
      <c r="D115" s="6"/>
      <c r="E115" s="13"/>
      <c r="F115" s="104">
        <f t="shared" si="16"/>
        <v>0</v>
      </c>
      <c r="G115" s="16"/>
      <c r="H115" s="104">
        <f t="shared" si="17"/>
        <v>0</v>
      </c>
      <c r="I115" s="16"/>
      <c r="J115" s="104">
        <f t="shared" si="18"/>
        <v>0</v>
      </c>
    </row>
    <row r="116" spans="2:10" x14ac:dyDescent="0.5">
      <c r="B116" s="10"/>
      <c r="C116" s="75"/>
      <c r="D116" s="6"/>
      <c r="E116" s="13"/>
      <c r="F116" s="104">
        <f t="shared" si="16"/>
        <v>0</v>
      </c>
      <c r="G116" s="16"/>
      <c r="H116" s="104">
        <f t="shared" si="17"/>
        <v>0</v>
      </c>
      <c r="I116" s="16"/>
      <c r="J116" s="104">
        <f t="shared" si="18"/>
        <v>0</v>
      </c>
    </row>
    <row r="117" spans="2:10" x14ac:dyDescent="0.5">
      <c r="B117" s="10"/>
      <c r="C117" s="75"/>
      <c r="D117" s="6"/>
      <c r="E117" s="13"/>
      <c r="F117" s="104">
        <f t="shared" si="16"/>
        <v>0</v>
      </c>
      <c r="G117" s="16"/>
      <c r="H117" s="104">
        <f t="shared" si="17"/>
        <v>0</v>
      </c>
      <c r="I117" s="16"/>
      <c r="J117" s="104">
        <f t="shared" si="18"/>
        <v>0</v>
      </c>
    </row>
    <row r="118" spans="2:10" x14ac:dyDescent="0.5">
      <c r="B118" s="10"/>
      <c r="C118" s="75"/>
      <c r="D118" s="6"/>
      <c r="E118" s="13"/>
      <c r="F118" s="104">
        <f t="shared" si="16"/>
        <v>0</v>
      </c>
      <c r="G118" s="16"/>
      <c r="H118" s="104">
        <f t="shared" si="17"/>
        <v>0</v>
      </c>
      <c r="I118" s="16"/>
      <c r="J118" s="104">
        <f t="shared" si="18"/>
        <v>0</v>
      </c>
    </row>
    <row r="119" spans="2:10" x14ac:dyDescent="0.5">
      <c r="B119" s="10"/>
      <c r="C119" s="75"/>
      <c r="D119" s="6"/>
      <c r="E119" s="13"/>
      <c r="F119" s="104">
        <f t="shared" si="16"/>
        <v>0</v>
      </c>
      <c r="G119" s="16"/>
      <c r="H119" s="104">
        <f t="shared" si="17"/>
        <v>0</v>
      </c>
      <c r="I119" s="16"/>
      <c r="J119" s="104">
        <f t="shared" si="18"/>
        <v>0</v>
      </c>
    </row>
    <row r="120" spans="2:10" x14ac:dyDescent="0.5">
      <c r="B120" s="10"/>
      <c r="C120" s="75"/>
      <c r="D120" s="6"/>
      <c r="E120" s="13"/>
      <c r="F120" s="104">
        <f t="shared" si="16"/>
        <v>0</v>
      </c>
      <c r="G120" s="16"/>
      <c r="H120" s="104">
        <f t="shared" si="17"/>
        <v>0</v>
      </c>
      <c r="I120" s="16"/>
      <c r="J120" s="104">
        <f t="shared" si="18"/>
        <v>0</v>
      </c>
    </row>
    <row r="121" spans="2:10" x14ac:dyDescent="0.5">
      <c r="B121" s="10"/>
      <c r="C121" s="75"/>
      <c r="D121" s="6"/>
      <c r="E121" s="13"/>
      <c r="F121" s="104">
        <f t="shared" si="16"/>
        <v>0</v>
      </c>
      <c r="G121" s="16"/>
      <c r="H121" s="104">
        <f t="shared" si="17"/>
        <v>0</v>
      </c>
      <c r="I121" s="16"/>
      <c r="J121" s="104">
        <f t="shared" si="18"/>
        <v>0</v>
      </c>
    </row>
    <row r="122" spans="2:10" x14ac:dyDescent="0.5">
      <c r="B122" s="10"/>
      <c r="C122" s="75"/>
      <c r="D122" s="6"/>
      <c r="E122" s="13"/>
      <c r="F122" s="104">
        <f t="shared" si="16"/>
        <v>0</v>
      </c>
      <c r="G122" s="16"/>
      <c r="H122" s="104">
        <f t="shared" si="17"/>
        <v>0</v>
      </c>
      <c r="I122" s="16"/>
      <c r="J122" s="104">
        <f t="shared" si="18"/>
        <v>0</v>
      </c>
    </row>
    <row r="123" spans="2:10" x14ac:dyDescent="0.5">
      <c r="B123" s="10"/>
      <c r="C123" s="75"/>
      <c r="D123" s="6"/>
      <c r="E123" s="13"/>
      <c r="F123" s="104">
        <f t="shared" si="16"/>
        <v>0</v>
      </c>
      <c r="G123" s="16"/>
      <c r="H123" s="104">
        <f t="shared" si="17"/>
        <v>0</v>
      </c>
      <c r="I123" s="16"/>
      <c r="J123" s="104">
        <f t="shared" si="18"/>
        <v>0</v>
      </c>
    </row>
    <row r="124" spans="2:10" x14ac:dyDescent="0.5">
      <c r="B124" s="10"/>
      <c r="C124" s="75"/>
      <c r="D124" s="6"/>
      <c r="E124" s="13"/>
      <c r="F124" s="104">
        <f t="shared" si="16"/>
        <v>0</v>
      </c>
      <c r="G124" s="16"/>
      <c r="H124" s="104">
        <f t="shared" si="17"/>
        <v>0</v>
      </c>
      <c r="I124" s="16"/>
      <c r="J124" s="104">
        <f t="shared" si="18"/>
        <v>0</v>
      </c>
    </row>
    <row r="125" spans="2:10" x14ac:dyDescent="0.5">
      <c r="B125" s="10"/>
      <c r="C125" s="75"/>
      <c r="D125" s="6"/>
      <c r="E125" s="13"/>
      <c r="F125" s="104">
        <f t="shared" si="16"/>
        <v>0</v>
      </c>
      <c r="G125" s="16"/>
      <c r="H125" s="104">
        <f t="shared" si="17"/>
        <v>0</v>
      </c>
      <c r="I125" s="16"/>
      <c r="J125" s="104">
        <f t="shared" si="18"/>
        <v>0</v>
      </c>
    </row>
    <row r="126" spans="2:10" x14ac:dyDescent="0.5">
      <c r="B126" s="106" t="s">
        <v>67</v>
      </c>
      <c r="C126" s="111">
        <f>COUNTA(B101:B125)</f>
        <v>0</v>
      </c>
      <c r="D126" s="106">
        <f>SUM(D101:D125)</f>
        <v>0</v>
      </c>
      <c r="E126" s="106">
        <f t="shared" ref="E126:F126" si="19">SUM(E101:E125)</f>
        <v>0</v>
      </c>
      <c r="F126" s="106">
        <f t="shared" si="19"/>
        <v>0</v>
      </c>
      <c r="G126" s="106" t="s">
        <v>0</v>
      </c>
      <c r="H126" s="106">
        <f t="shared" ref="H126" si="20">SUM(H101:H125)</f>
        <v>0</v>
      </c>
      <c r="I126" s="106" t="s">
        <v>0</v>
      </c>
      <c r="J126" s="106">
        <f t="shared" ref="J126" si="21">SUM(J101:J125)</f>
        <v>0</v>
      </c>
    </row>
    <row r="127" spans="2:10" x14ac:dyDescent="0.5">
      <c r="B127" s="105" t="s">
        <v>66</v>
      </c>
      <c r="C127" s="105"/>
      <c r="D127" s="105" t="e">
        <f>SUM(D101:D125)/C126</f>
        <v>#DIV/0!</v>
      </c>
      <c r="E127" s="105" t="e">
        <f>SUM(E101:E125)/C126</f>
        <v>#DIV/0!</v>
      </c>
      <c r="F127" s="105" t="e">
        <f>SUM(F101:F125)/ C126</f>
        <v>#DIV/0!</v>
      </c>
      <c r="G127" s="112" t="e">
        <f>SUM(G101:G125)/ C126</f>
        <v>#DIV/0!</v>
      </c>
      <c r="H127" s="105" t="e">
        <f>SUM(H101:H125)/ C126</f>
        <v>#DIV/0!</v>
      </c>
      <c r="I127" s="113" t="e">
        <f>SUM(I101:I125)/ C126</f>
        <v>#DIV/0!</v>
      </c>
      <c r="J127" s="105" t="e">
        <f>SUM(J101:J125)/ C126</f>
        <v>#DIV/0!</v>
      </c>
    </row>
    <row r="128" spans="2:10" x14ac:dyDescent="0.5">
      <c r="B128" s="108" t="s">
        <v>79</v>
      </c>
      <c r="C128" s="109"/>
      <c r="D128" s="110" t="e">
        <f>E127/D127</f>
        <v>#DIV/0!</v>
      </c>
      <c r="E128" s="105"/>
      <c r="F128" s="105"/>
      <c r="G128" s="112"/>
      <c r="H128" s="105"/>
      <c r="I128" s="113"/>
      <c r="J128" s="105"/>
    </row>
    <row r="129" spans="2:13" ht="16.149999999999999" thickBot="1" x14ac:dyDescent="0.55000000000000004">
      <c r="B129" s="2"/>
      <c r="C129" s="84"/>
      <c r="D129" s="85"/>
      <c r="E129" s="2"/>
      <c r="F129" s="2"/>
      <c r="G129" s="2"/>
      <c r="H129" s="2"/>
      <c r="I129" s="2"/>
      <c r="J129" s="2"/>
    </row>
    <row r="130" spans="2:13" ht="16.149999999999999" thickBot="1" x14ac:dyDescent="0.55000000000000004">
      <c r="B130" s="86" t="s">
        <v>18</v>
      </c>
      <c r="C130" s="286" t="str">
        <f>'1 -Profit Calc'!A21</f>
        <v>Classroom 5</v>
      </c>
      <c r="D130" s="287"/>
      <c r="I130" s="5"/>
      <c r="J130" s="5"/>
      <c r="K130" s="5"/>
      <c r="L130" s="5"/>
      <c r="M130" s="5"/>
    </row>
    <row r="131" spans="2:13" ht="43.5" x14ac:dyDescent="0.55000000000000004">
      <c r="B131" s="14" t="s">
        <v>19</v>
      </c>
      <c r="C131" s="12" t="s">
        <v>16</v>
      </c>
      <c r="D131" s="12" t="s">
        <v>20</v>
      </c>
      <c r="E131" s="12" t="s">
        <v>78</v>
      </c>
      <c r="F131" s="12" t="s">
        <v>21</v>
      </c>
      <c r="G131" s="15" t="s">
        <v>24</v>
      </c>
      <c r="H131" s="15" t="s">
        <v>25</v>
      </c>
      <c r="I131" s="15" t="s">
        <v>23</v>
      </c>
      <c r="J131" s="15" t="s">
        <v>22</v>
      </c>
      <c r="L131" s="25" t="s">
        <v>40</v>
      </c>
      <c r="M131" s="11"/>
    </row>
    <row r="132" spans="2:13" x14ac:dyDescent="0.5">
      <c r="B132" s="10"/>
      <c r="C132" s="75"/>
      <c r="D132" s="6"/>
      <c r="E132" s="13"/>
      <c r="F132" s="104">
        <f t="shared" ref="F132:F156" si="22">D132+E132</f>
        <v>0</v>
      </c>
      <c r="G132" s="16"/>
      <c r="H132" s="104">
        <f>F132*G132</f>
        <v>0</v>
      </c>
      <c r="I132" s="16"/>
      <c r="J132" s="104">
        <f>H132*I132</f>
        <v>0</v>
      </c>
      <c r="L132" s="37" t="s">
        <v>38</v>
      </c>
      <c r="M132" s="38">
        <v>0</v>
      </c>
    </row>
    <row r="133" spans="2:13" x14ac:dyDescent="0.5">
      <c r="B133" s="10"/>
      <c r="C133" s="75"/>
      <c r="D133" s="6"/>
      <c r="E133" s="13"/>
      <c r="F133" s="104">
        <f t="shared" si="22"/>
        <v>0</v>
      </c>
      <c r="G133" s="16"/>
      <c r="H133" s="104">
        <f t="shared" ref="H133:H156" si="23">F133*G133</f>
        <v>0</v>
      </c>
      <c r="I133" s="16"/>
      <c r="J133" s="104">
        <f t="shared" ref="J133:J156" si="24">H133*I133</f>
        <v>0</v>
      </c>
      <c r="L133" s="104" t="s">
        <v>41</v>
      </c>
      <c r="M133" s="104">
        <f>M132</f>
        <v>0</v>
      </c>
    </row>
    <row r="134" spans="2:13" x14ac:dyDescent="0.5">
      <c r="B134" s="10"/>
      <c r="C134" s="75"/>
      <c r="D134" s="6"/>
      <c r="E134" s="13"/>
      <c r="F134" s="104">
        <f t="shared" si="22"/>
        <v>0</v>
      </c>
      <c r="G134" s="16"/>
      <c r="H134" s="104">
        <f t="shared" si="23"/>
        <v>0</v>
      </c>
      <c r="I134" s="16"/>
      <c r="J134" s="104">
        <f t="shared" si="24"/>
        <v>0</v>
      </c>
      <c r="L134" s="37" t="s">
        <v>39</v>
      </c>
      <c r="M134" s="38"/>
    </row>
    <row r="135" spans="2:13" x14ac:dyDescent="0.5">
      <c r="B135" s="10"/>
      <c r="C135" s="75"/>
      <c r="D135" s="6"/>
      <c r="E135" s="13"/>
      <c r="F135" s="104">
        <f t="shared" si="22"/>
        <v>0</v>
      </c>
      <c r="G135" s="16"/>
      <c r="H135" s="104">
        <f t="shared" si="23"/>
        <v>0</v>
      </c>
      <c r="I135" s="16"/>
      <c r="J135" s="104">
        <f t="shared" si="24"/>
        <v>0</v>
      </c>
      <c r="L135" s="37" t="s">
        <v>39</v>
      </c>
      <c r="M135" s="38"/>
    </row>
    <row r="136" spans="2:13" x14ac:dyDescent="0.5">
      <c r="B136" s="10"/>
      <c r="C136" s="75"/>
      <c r="D136" s="6"/>
      <c r="E136" s="13"/>
      <c r="F136" s="104">
        <f t="shared" si="22"/>
        <v>0</v>
      </c>
      <c r="G136" s="16"/>
      <c r="H136" s="104">
        <f t="shared" si="23"/>
        <v>0</v>
      </c>
      <c r="I136" s="16"/>
      <c r="J136" s="104">
        <f t="shared" si="24"/>
        <v>0</v>
      </c>
      <c r="L136" s="37" t="s">
        <v>39</v>
      </c>
      <c r="M136" s="38"/>
    </row>
    <row r="137" spans="2:13" x14ac:dyDescent="0.5">
      <c r="B137" s="10"/>
      <c r="C137" s="75"/>
      <c r="D137" s="6"/>
      <c r="E137" s="13"/>
      <c r="F137" s="104">
        <f t="shared" si="22"/>
        <v>0</v>
      </c>
      <c r="G137" s="16"/>
      <c r="H137" s="104">
        <f t="shared" si="23"/>
        <v>0</v>
      </c>
      <c r="I137" s="16"/>
      <c r="J137" s="104">
        <f t="shared" si="24"/>
        <v>0</v>
      </c>
      <c r="L137" s="104" t="s">
        <v>42</v>
      </c>
      <c r="M137" s="104">
        <f>SUM(M134:M136)</f>
        <v>0</v>
      </c>
    </row>
    <row r="138" spans="2:13" x14ac:dyDescent="0.5">
      <c r="B138" s="10"/>
      <c r="C138" s="75"/>
      <c r="D138" s="6"/>
      <c r="E138" s="13"/>
      <c r="F138" s="104">
        <f t="shared" si="22"/>
        <v>0</v>
      </c>
      <c r="G138" s="16"/>
      <c r="H138" s="104">
        <f t="shared" si="23"/>
        <v>0</v>
      </c>
      <c r="I138" s="16"/>
      <c r="J138" s="104">
        <f t="shared" si="24"/>
        <v>0</v>
      </c>
      <c r="L138" s="104" t="s">
        <v>29</v>
      </c>
      <c r="M138" s="104">
        <f>M133+M137</f>
        <v>0</v>
      </c>
    </row>
    <row r="139" spans="2:13" x14ac:dyDescent="0.5">
      <c r="B139" s="10"/>
      <c r="C139" s="75"/>
      <c r="D139" s="6"/>
      <c r="E139" s="13"/>
      <c r="F139" s="104">
        <f t="shared" si="22"/>
        <v>0</v>
      </c>
      <c r="G139" s="16"/>
      <c r="H139" s="104">
        <f t="shared" si="23"/>
        <v>0</v>
      </c>
      <c r="I139" s="16"/>
      <c r="J139" s="104">
        <f t="shared" si="24"/>
        <v>0</v>
      </c>
    </row>
    <row r="140" spans="2:13" x14ac:dyDescent="0.5">
      <c r="B140" s="10"/>
      <c r="C140" s="75"/>
      <c r="D140" s="6"/>
      <c r="E140" s="13"/>
      <c r="F140" s="104">
        <f t="shared" si="22"/>
        <v>0</v>
      </c>
      <c r="G140" s="16"/>
      <c r="H140" s="104">
        <f t="shared" si="23"/>
        <v>0</v>
      </c>
      <c r="I140" s="16"/>
      <c r="J140" s="104">
        <f t="shared" si="24"/>
        <v>0</v>
      </c>
    </row>
    <row r="141" spans="2:13" x14ac:dyDescent="0.5">
      <c r="B141" s="10"/>
      <c r="C141" s="75"/>
      <c r="D141" s="6"/>
      <c r="E141" s="13"/>
      <c r="F141" s="104">
        <f t="shared" si="22"/>
        <v>0</v>
      </c>
      <c r="G141" s="16"/>
      <c r="H141" s="104">
        <f t="shared" si="23"/>
        <v>0</v>
      </c>
      <c r="I141" s="16"/>
      <c r="J141" s="104">
        <f t="shared" si="24"/>
        <v>0</v>
      </c>
    </row>
    <row r="142" spans="2:13" x14ac:dyDescent="0.5">
      <c r="B142" s="10"/>
      <c r="C142" s="75"/>
      <c r="D142" s="6"/>
      <c r="E142" s="13"/>
      <c r="F142" s="104">
        <f t="shared" si="22"/>
        <v>0</v>
      </c>
      <c r="G142" s="16"/>
      <c r="H142" s="104">
        <f t="shared" si="23"/>
        <v>0</v>
      </c>
      <c r="I142" s="16"/>
      <c r="J142" s="104">
        <f t="shared" si="24"/>
        <v>0</v>
      </c>
    </row>
    <row r="143" spans="2:13" x14ac:dyDescent="0.5">
      <c r="B143" s="10"/>
      <c r="C143" s="75"/>
      <c r="D143" s="6"/>
      <c r="E143" s="13"/>
      <c r="F143" s="104">
        <f t="shared" si="22"/>
        <v>0</v>
      </c>
      <c r="G143" s="16"/>
      <c r="H143" s="104">
        <f t="shared" si="23"/>
        <v>0</v>
      </c>
      <c r="I143" s="16"/>
      <c r="J143" s="104">
        <f t="shared" si="24"/>
        <v>0</v>
      </c>
    </row>
    <row r="144" spans="2:13" x14ac:dyDescent="0.5">
      <c r="B144" s="10"/>
      <c r="C144" s="75"/>
      <c r="D144" s="6"/>
      <c r="E144" s="13"/>
      <c r="F144" s="104">
        <f t="shared" si="22"/>
        <v>0</v>
      </c>
      <c r="G144" s="16"/>
      <c r="H144" s="104">
        <f t="shared" si="23"/>
        <v>0</v>
      </c>
      <c r="I144" s="16"/>
      <c r="J144" s="104">
        <f t="shared" si="24"/>
        <v>0</v>
      </c>
    </row>
    <row r="145" spans="2:10" x14ac:dyDescent="0.5">
      <c r="B145" s="10"/>
      <c r="C145" s="75"/>
      <c r="D145" s="6"/>
      <c r="E145" s="13"/>
      <c r="F145" s="104">
        <f t="shared" si="22"/>
        <v>0</v>
      </c>
      <c r="G145" s="16"/>
      <c r="H145" s="104">
        <f t="shared" si="23"/>
        <v>0</v>
      </c>
      <c r="I145" s="16"/>
      <c r="J145" s="104">
        <f t="shared" si="24"/>
        <v>0</v>
      </c>
    </row>
    <row r="146" spans="2:10" x14ac:dyDescent="0.5">
      <c r="B146" s="10"/>
      <c r="C146" s="75"/>
      <c r="D146" s="6"/>
      <c r="E146" s="13"/>
      <c r="F146" s="104">
        <f t="shared" si="22"/>
        <v>0</v>
      </c>
      <c r="G146" s="16"/>
      <c r="H146" s="104">
        <f t="shared" si="23"/>
        <v>0</v>
      </c>
      <c r="I146" s="16"/>
      <c r="J146" s="104">
        <f t="shared" si="24"/>
        <v>0</v>
      </c>
    </row>
    <row r="147" spans="2:10" x14ac:dyDescent="0.5">
      <c r="B147" s="10"/>
      <c r="C147" s="75"/>
      <c r="D147" s="6"/>
      <c r="E147" s="13"/>
      <c r="F147" s="104">
        <f t="shared" si="22"/>
        <v>0</v>
      </c>
      <c r="G147" s="16"/>
      <c r="H147" s="104">
        <f t="shared" si="23"/>
        <v>0</v>
      </c>
      <c r="I147" s="16"/>
      <c r="J147" s="104">
        <f t="shared" si="24"/>
        <v>0</v>
      </c>
    </row>
    <row r="148" spans="2:10" x14ac:dyDescent="0.5">
      <c r="B148" s="10"/>
      <c r="C148" s="75"/>
      <c r="D148" s="6"/>
      <c r="E148" s="13"/>
      <c r="F148" s="104">
        <f t="shared" si="22"/>
        <v>0</v>
      </c>
      <c r="G148" s="16"/>
      <c r="H148" s="104">
        <f t="shared" si="23"/>
        <v>0</v>
      </c>
      <c r="I148" s="16"/>
      <c r="J148" s="104">
        <f t="shared" si="24"/>
        <v>0</v>
      </c>
    </row>
    <row r="149" spans="2:10" x14ac:dyDescent="0.5">
      <c r="B149" s="10"/>
      <c r="C149" s="75"/>
      <c r="D149" s="6"/>
      <c r="E149" s="13"/>
      <c r="F149" s="104">
        <f t="shared" si="22"/>
        <v>0</v>
      </c>
      <c r="G149" s="16"/>
      <c r="H149" s="104">
        <f t="shared" si="23"/>
        <v>0</v>
      </c>
      <c r="I149" s="16"/>
      <c r="J149" s="104">
        <f t="shared" si="24"/>
        <v>0</v>
      </c>
    </row>
    <row r="150" spans="2:10" x14ac:dyDescent="0.5">
      <c r="B150" s="10"/>
      <c r="C150" s="75"/>
      <c r="D150" s="6"/>
      <c r="E150" s="13"/>
      <c r="F150" s="104">
        <f t="shared" si="22"/>
        <v>0</v>
      </c>
      <c r="G150" s="16"/>
      <c r="H150" s="104">
        <f t="shared" si="23"/>
        <v>0</v>
      </c>
      <c r="I150" s="16"/>
      <c r="J150" s="104">
        <f t="shared" si="24"/>
        <v>0</v>
      </c>
    </row>
    <row r="151" spans="2:10" x14ac:dyDescent="0.5">
      <c r="B151" s="10"/>
      <c r="C151" s="75"/>
      <c r="D151" s="6"/>
      <c r="E151" s="13"/>
      <c r="F151" s="104">
        <f t="shared" si="22"/>
        <v>0</v>
      </c>
      <c r="G151" s="16"/>
      <c r="H151" s="104">
        <f t="shared" si="23"/>
        <v>0</v>
      </c>
      <c r="I151" s="16"/>
      <c r="J151" s="104">
        <f t="shared" si="24"/>
        <v>0</v>
      </c>
    </row>
    <row r="152" spans="2:10" x14ac:dyDescent="0.5">
      <c r="B152" s="10"/>
      <c r="C152" s="75"/>
      <c r="D152" s="6"/>
      <c r="E152" s="13"/>
      <c r="F152" s="104">
        <f t="shared" si="22"/>
        <v>0</v>
      </c>
      <c r="G152" s="16"/>
      <c r="H152" s="104">
        <f t="shared" si="23"/>
        <v>0</v>
      </c>
      <c r="I152" s="16"/>
      <c r="J152" s="104">
        <f t="shared" si="24"/>
        <v>0</v>
      </c>
    </row>
    <row r="153" spans="2:10" x14ac:dyDescent="0.5">
      <c r="B153" s="10"/>
      <c r="C153" s="75"/>
      <c r="D153" s="6"/>
      <c r="E153" s="13"/>
      <c r="F153" s="104">
        <f t="shared" si="22"/>
        <v>0</v>
      </c>
      <c r="G153" s="16"/>
      <c r="H153" s="104">
        <f t="shared" si="23"/>
        <v>0</v>
      </c>
      <c r="I153" s="16"/>
      <c r="J153" s="104">
        <f t="shared" si="24"/>
        <v>0</v>
      </c>
    </row>
    <row r="154" spans="2:10" x14ac:dyDescent="0.5">
      <c r="B154" s="10"/>
      <c r="C154" s="75"/>
      <c r="D154" s="6"/>
      <c r="E154" s="13"/>
      <c r="F154" s="104">
        <f t="shared" si="22"/>
        <v>0</v>
      </c>
      <c r="G154" s="16"/>
      <c r="H154" s="104">
        <f t="shared" si="23"/>
        <v>0</v>
      </c>
      <c r="I154" s="16"/>
      <c r="J154" s="104">
        <f t="shared" si="24"/>
        <v>0</v>
      </c>
    </row>
    <row r="155" spans="2:10" x14ac:dyDescent="0.5">
      <c r="B155" s="10"/>
      <c r="C155" s="75"/>
      <c r="D155" s="6"/>
      <c r="E155" s="13"/>
      <c r="F155" s="104">
        <f t="shared" si="22"/>
        <v>0</v>
      </c>
      <c r="G155" s="16"/>
      <c r="H155" s="104">
        <f t="shared" si="23"/>
        <v>0</v>
      </c>
      <c r="I155" s="16"/>
      <c r="J155" s="104">
        <f t="shared" si="24"/>
        <v>0</v>
      </c>
    </row>
    <row r="156" spans="2:10" x14ac:dyDescent="0.5">
      <c r="B156" s="10"/>
      <c r="C156" s="75"/>
      <c r="D156" s="6"/>
      <c r="E156" s="13"/>
      <c r="F156" s="104">
        <f t="shared" si="22"/>
        <v>0</v>
      </c>
      <c r="G156" s="16"/>
      <c r="H156" s="104">
        <f t="shared" si="23"/>
        <v>0</v>
      </c>
      <c r="I156" s="16"/>
      <c r="J156" s="104">
        <f t="shared" si="24"/>
        <v>0</v>
      </c>
    </row>
    <row r="157" spans="2:10" x14ac:dyDescent="0.5">
      <c r="B157" s="106" t="s">
        <v>67</v>
      </c>
      <c r="C157" s="111">
        <f>COUNTA(B132:B156)</f>
        <v>0</v>
      </c>
      <c r="D157" s="106">
        <f>SUM(D132:D156)</f>
        <v>0</v>
      </c>
      <c r="E157" s="106">
        <f t="shared" ref="E157:F157" si="25">SUM(E132:E156)</f>
        <v>0</v>
      </c>
      <c r="F157" s="106">
        <f t="shared" si="25"/>
        <v>0</v>
      </c>
      <c r="G157" s="106" t="s">
        <v>0</v>
      </c>
      <c r="H157" s="106">
        <f t="shared" ref="H157" si="26">SUM(H132:H156)</f>
        <v>0</v>
      </c>
      <c r="I157" s="106" t="s">
        <v>0</v>
      </c>
      <c r="J157" s="106">
        <f t="shared" ref="J157" si="27">SUM(J132:J156)</f>
        <v>0</v>
      </c>
    </row>
    <row r="158" spans="2:10" x14ac:dyDescent="0.5">
      <c r="B158" s="105" t="s">
        <v>66</v>
      </c>
      <c r="C158" s="105"/>
      <c r="D158" s="105" t="e">
        <f>SUM(D132:D156)/C157</f>
        <v>#DIV/0!</v>
      </c>
      <c r="E158" s="105" t="e">
        <f>SUM(E132:E156)/C157</f>
        <v>#DIV/0!</v>
      </c>
      <c r="F158" s="105" t="e">
        <f>SUM(F132:F156)/ C157</f>
        <v>#DIV/0!</v>
      </c>
      <c r="G158" s="112" t="e">
        <f>SUM(G132:G156)/ C157</f>
        <v>#DIV/0!</v>
      </c>
      <c r="H158" s="105" t="e">
        <f>SUM(H132:H156)/ C157</f>
        <v>#DIV/0!</v>
      </c>
      <c r="I158" s="113" t="e">
        <f>SUM(I132:I156)/ C157</f>
        <v>#DIV/0!</v>
      </c>
      <c r="J158" s="105" t="e">
        <f>SUM(J132:J156)/ C157</f>
        <v>#DIV/0!</v>
      </c>
    </row>
    <row r="159" spans="2:10" x14ac:dyDescent="0.5">
      <c r="B159" s="108" t="s">
        <v>79</v>
      </c>
      <c r="C159" s="109"/>
      <c r="D159" s="110" t="e">
        <f>E158/D158</f>
        <v>#DIV/0!</v>
      </c>
      <c r="E159" s="105"/>
      <c r="F159" s="105"/>
      <c r="G159" s="112"/>
      <c r="H159" s="105"/>
      <c r="I159" s="113"/>
      <c r="J159" s="105"/>
    </row>
    <row r="160" spans="2:10" ht="16.149999999999999" thickBot="1" x14ac:dyDescent="0.55000000000000004">
      <c r="B160" s="71"/>
      <c r="C160" s="72"/>
      <c r="D160" s="73"/>
      <c r="E160" s="73"/>
      <c r="F160" s="73"/>
      <c r="G160" s="74"/>
      <c r="H160" s="73"/>
      <c r="I160" s="74"/>
      <c r="J160" s="73"/>
    </row>
    <row r="161" spans="2:18" ht="16.149999999999999" thickBot="1" x14ac:dyDescent="0.55000000000000004">
      <c r="B161" s="86" t="s">
        <v>18</v>
      </c>
      <c r="C161" s="286" t="str">
        <f>'1 -Profit Calc'!A22</f>
        <v>Classroom 6</v>
      </c>
      <c r="D161" s="287"/>
      <c r="I161" s="5"/>
      <c r="J161" s="5"/>
      <c r="K161" s="5"/>
      <c r="L161" s="5"/>
      <c r="M161" s="5"/>
    </row>
    <row r="162" spans="2:18" ht="43.5" x14ac:dyDescent="0.55000000000000004">
      <c r="B162" s="14" t="s">
        <v>19</v>
      </c>
      <c r="C162" s="12" t="s">
        <v>16</v>
      </c>
      <c r="D162" s="12" t="s">
        <v>20</v>
      </c>
      <c r="E162" s="12" t="s">
        <v>78</v>
      </c>
      <c r="F162" s="12" t="s">
        <v>21</v>
      </c>
      <c r="G162" s="15" t="s">
        <v>24</v>
      </c>
      <c r="H162" s="15" t="s">
        <v>25</v>
      </c>
      <c r="I162" s="15" t="s">
        <v>23</v>
      </c>
      <c r="J162" s="15" t="s">
        <v>22</v>
      </c>
      <c r="L162" s="25" t="s">
        <v>40</v>
      </c>
      <c r="M162" s="11"/>
    </row>
    <row r="163" spans="2:18" x14ac:dyDescent="0.5">
      <c r="B163" s="10"/>
      <c r="C163" s="75"/>
      <c r="D163" s="6"/>
      <c r="E163" s="13"/>
      <c r="F163" s="104">
        <f t="shared" ref="F163:F187" si="28">D163+E163</f>
        <v>0</v>
      </c>
      <c r="G163" s="16"/>
      <c r="H163" s="104">
        <f>F163*G163</f>
        <v>0</v>
      </c>
      <c r="I163" s="16"/>
      <c r="J163" s="104">
        <f>H163*I163</f>
        <v>0</v>
      </c>
      <c r="L163" s="37" t="s">
        <v>38</v>
      </c>
      <c r="M163" s="38">
        <v>0</v>
      </c>
    </row>
    <row r="164" spans="2:18" x14ac:dyDescent="0.5">
      <c r="B164" s="10"/>
      <c r="C164" s="75"/>
      <c r="D164" s="6"/>
      <c r="E164" s="13"/>
      <c r="F164" s="104">
        <f t="shared" si="28"/>
        <v>0</v>
      </c>
      <c r="G164" s="16"/>
      <c r="H164" s="104">
        <f t="shared" ref="H164:H187" si="29">F164*G164</f>
        <v>0</v>
      </c>
      <c r="I164" s="16"/>
      <c r="J164" s="104">
        <f t="shared" ref="J164:J187" si="30">H164*I164</f>
        <v>0</v>
      </c>
      <c r="L164" s="104" t="s">
        <v>41</v>
      </c>
      <c r="M164" s="104">
        <f>M163</f>
        <v>0</v>
      </c>
    </row>
    <row r="165" spans="2:18" x14ac:dyDescent="0.5">
      <c r="B165" s="10"/>
      <c r="C165" s="75"/>
      <c r="D165" s="6"/>
      <c r="E165" s="13"/>
      <c r="F165" s="104">
        <f t="shared" si="28"/>
        <v>0</v>
      </c>
      <c r="G165" s="16"/>
      <c r="H165" s="104">
        <f t="shared" si="29"/>
        <v>0</v>
      </c>
      <c r="I165" s="16"/>
      <c r="J165" s="104">
        <f t="shared" si="30"/>
        <v>0</v>
      </c>
      <c r="L165" s="37" t="s">
        <v>39</v>
      </c>
      <c r="M165" s="38"/>
    </row>
    <row r="166" spans="2:18" x14ac:dyDescent="0.5">
      <c r="B166" s="10"/>
      <c r="C166" s="75"/>
      <c r="D166" s="6"/>
      <c r="E166" s="13"/>
      <c r="F166" s="104">
        <f t="shared" si="28"/>
        <v>0</v>
      </c>
      <c r="G166" s="16"/>
      <c r="H166" s="104">
        <f t="shared" si="29"/>
        <v>0</v>
      </c>
      <c r="I166" s="16"/>
      <c r="J166" s="104">
        <f t="shared" si="30"/>
        <v>0</v>
      </c>
      <c r="L166" s="37" t="s">
        <v>39</v>
      </c>
      <c r="M166" s="38"/>
    </row>
    <row r="167" spans="2:18" x14ac:dyDescent="0.5">
      <c r="B167" s="10"/>
      <c r="C167" s="75"/>
      <c r="D167" s="6"/>
      <c r="E167" s="13"/>
      <c r="F167" s="104">
        <f t="shared" si="28"/>
        <v>0</v>
      </c>
      <c r="G167" s="16"/>
      <c r="H167" s="104">
        <f t="shared" si="29"/>
        <v>0</v>
      </c>
      <c r="I167" s="16"/>
      <c r="J167" s="104">
        <f t="shared" si="30"/>
        <v>0</v>
      </c>
      <c r="L167" s="37" t="s">
        <v>39</v>
      </c>
      <c r="M167" s="38"/>
    </row>
    <row r="168" spans="2:18" x14ac:dyDescent="0.5">
      <c r="B168" s="10"/>
      <c r="C168" s="75"/>
      <c r="D168" s="6"/>
      <c r="E168" s="13"/>
      <c r="F168" s="104">
        <f t="shared" si="28"/>
        <v>0</v>
      </c>
      <c r="G168" s="16"/>
      <c r="H168" s="104">
        <f t="shared" si="29"/>
        <v>0</v>
      </c>
      <c r="I168" s="16"/>
      <c r="J168" s="104">
        <f t="shared" si="30"/>
        <v>0</v>
      </c>
      <c r="L168" s="104" t="s">
        <v>42</v>
      </c>
      <c r="M168" s="104">
        <f>SUM(M165:M167)</f>
        <v>0</v>
      </c>
    </row>
    <row r="169" spans="2:18" x14ac:dyDescent="0.5">
      <c r="B169" s="10"/>
      <c r="C169" s="75"/>
      <c r="D169" s="6"/>
      <c r="E169" s="13"/>
      <c r="F169" s="104">
        <f t="shared" si="28"/>
        <v>0</v>
      </c>
      <c r="G169" s="16"/>
      <c r="H169" s="104">
        <f t="shared" si="29"/>
        <v>0</v>
      </c>
      <c r="I169" s="16"/>
      <c r="J169" s="104">
        <f t="shared" si="30"/>
        <v>0</v>
      </c>
      <c r="L169" s="104" t="s">
        <v>29</v>
      </c>
      <c r="M169" s="104">
        <f>M164+M168</f>
        <v>0</v>
      </c>
    </row>
    <row r="170" spans="2:18" x14ac:dyDescent="0.5">
      <c r="B170" s="10"/>
      <c r="C170" s="75"/>
      <c r="D170" s="6"/>
      <c r="E170" s="13"/>
      <c r="F170" s="104">
        <f t="shared" si="28"/>
        <v>0</v>
      </c>
      <c r="G170" s="16"/>
      <c r="H170" s="104">
        <f t="shared" si="29"/>
        <v>0</v>
      </c>
      <c r="I170" s="16"/>
      <c r="J170" s="104">
        <f t="shared" si="30"/>
        <v>0</v>
      </c>
      <c r="O170" s="4" t="s">
        <v>68</v>
      </c>
    </row>
    <row r="171" spans="2:18" x14ac:dyDescent="0.5">
      <c r="B171" s="10"/>
      <c r="C171" s="75"/>
      <c r="D171" s="6"/>
      <c r="E171" s="13"/>
      <c r="F171" s="104">
        <f t="shared" si="28"/>
        <v>0</v>
      </c>
      <c r="G171" s="16"/>
      <c r="H171" s="104">
        <f t="shared" si="29"/>
        <v>0</v>
      </c>
      <c r="I171" s="16"/>
      <c r="J171" s="104">
        <f t="shared" si="30"/>
        <v>0</v>
      </c>
      <c r="L171" s="11"/>
      <c r="M171" s="130" t="s">
        <v>92</v>
      </c>
      <c r="N171" s="130" t="s">
        <v>93</v>
      </c>
      <c r="O171" s="130" t="s">
        <v>86</v>
      </c>
      <c r="P171" s="130" t="s">
        <v>88</v>
      </c>
      <c r="Q171" s="130" t="s">
        <v>87</v>
      </c>
      <c r="R171" s="130" t="s">
        <v>89</v>
      </c>
    </row>
    <row r="172" spans="2:18" x14ac:dyDescent="0.5">
      <c r="B172" s="10"/>
      <c r="C172" s="75"/>
      <c r="D172" s="6"/>
      <c r="E172" s="13"/>
      <c r="F172" s="104">
        <f t="shared" si="28"/>
        <v>0</v>
      </c>
      <c r="G172" s="16"/>
      <c r="H172" s="104">
        <f t="shared" si="29"/>
        <v>0</v>
      </c>
      <c r="I172" s="16"/>
      <c r="J172" s="104">
        <f t="shared" si="30"/>
        <v>0</v>
      </c>
      <c r="L172" s="11" t="s">
        <v>91</v>
      </c>
      <c r="M172" s="131">
        <v>2486</v>
      </c>
      <c r="N172" s="11">
        <v>540</v>
      </c>
      <c r="O172" s="7">
        <f>M172/N172</f>
        <v>4.6037037037037036</v>
      </c>
      <c r="P172" s="8">
        <f>O172*3</f>
        <v>13.81111111111111</v>
      </c>
      <c r="Q172" s="8" cm="1">
        <f t="array" ref="Q172:Q173">P172:P173*5</f>
        <v>69.055555555555543</v>
      </c>
      <c r="R172" s="11">
        <f>N172/15</f>
        <v>36</v>
      </c>
    </row>
    <row r="173" spans="2:18" x14ac:dyDescent="0.5">
      <c r="B173" s="10"/>
      <c r="C173" s="75"/>
      <c r="D173" s="6"/>
      <c r="E173" s="13"/>
      <c r="F173" s="104">
        <f t="shared" si="28"/>
        <v>0</v>
      </c>
      <c r="G173" s="16"/>
      <c r="H173" s="104">
        <f t="shared" si="29"/>
        <v>0</v>
      </c>
      <c r="I173" s="16"/>
      <c r="J173" s="104">
        <f t="shared" si="30"/>
        <v>0</v>
      </c>
      <c r="L173" s="11" t="s">
        <v>90</v>
      </c>
      <c r="M173" s="131">
        <v>2122</v>
      </c>
      <c r="N173" s="11">
        <v>300</v>
      </c>
      <c r="O173" s="7">
        <f>M173/N173</f>
        <v>7.0733333333333333</v>
      </c>
      <c r="P173" s="8">
        <f>O173*3</f>
        <v>21.22</v>
      </c>
      <c r="Q173" s="7">
        <v>106.1</v>
      </c>
      <c r="R173" s="11">
        <f>N173/30</f>
        <v>10</v>
      </c>
    </row>
    <row r="174" spans="2:18" x14ac:dyDescent="0.5">
      <c r="B174" s="10"/>
      <c r="C174" s="75"/>
      <c r="D174" s="6"/>
      <c r="E174" s="13"/>
      <c r="F174" s="104">
        <f t="shared" si="28"/>
        <v>0</v>
      </c>
      <c r="G174" s="16"/>
      <c r="H174" s="104">
        <f t="shared" si="29"/>
        <v>0</v>
      </c>
      <c r="I174" s="16"/>
      <c r="J174" s="104">
        <f t="shared" si="30"/>
        <v>0</v>
      </c>
    </row>
    <row r="175" spans="2:18" x14ac:dyDescent="0.5">
      <c r="B175" s="10"/>
      <c r="C175" s="75"/>
      <c r="D175" s="6"/>
      <c r="E175" s="13"/>
      <c r="F175" s="104">
        <f t="shared" si="28"/>
        <v>0</v>
      </c>
      <c r="G175" s="16"/>
      <c r="H175" s="104">
        <f t="shared" si="29"/>
        <v>0</v>
      </c>
      <c r="I175" s="16"/>
      <c r="J175" s="104">
        <f t="shared" si="30"/>
        <v>0</v>
      </c>
    </row>
    <row r="176" spans="2:18" x14ac:dyDescent="0.5">
      <c r="B176" s="10"/>
      <c r="C176" s="75"/>
      <c r="D176" s="6"/>
      <c r="E176" s="13"/>
      <c r="F176" s="104">
        <f t="shared" si="28"/>
        <v>0</v>
      </c>
      <c r="G176" s="16"/>
      <c r="H176" s="104">
        <f t="shared" si="29"/>
        <v>0</v>
      </c>
      <c r="I176" s="16"/>
      <c r="J176" s="104">
        <f t="shared" si="30"/>
        <v>0</v>
      </c>
    </row>
    <row r="177" spans="2:10" x14ac:dyDescent="0.5">
      <c r="B177" s="10"/>
      <c r="C177" s="75"/>
      <c r="D177" s="6"/>
      <c r="E177" s="13"/>
      <c r="F177" s="104">
        <f t="shared" si="28"/>
        <v>0</v>
      </c>
      <c r="G177" s="16"/>
      <c r="H177" s="104">
        <f t="shared" si="29"/>
        <v>0</v>
      </c>
      <c r="I177" s="16"/>
      <c r="J177" s="104">
        <f t="shared" si="30"/>
        <v>0</v>
      </c>
    </row>
    <row r="178" spans="2:10" x14ac:dyDescent="0.5">
      <c r="B178" s="10"/>
      <c r="C178" s="75"/>
      <c r="D178" s="6"/>
      <c r="E178" s="13"/>
      <c r="F178" s="104">
        <f t="shared" si="28"/>
        <v>0</v>
      </c>
      <c r="G178" s="16"/>
      <c r="H178" s="104">
        <f t="shared" si="29"/>
        <v>0</v>
      </c>
      <c r="I178" s="16"/>
      <c r="J178" s="104">
        <f t="shared" si="30"/>
        <v>0</v>
      </c>
    </row>
    <row r="179" spans="2:10" x14ac:dyDescent="0.5">
      <c r="B179" s="10"/>
      <c r="C179" s="75"/>
      <c r="D179" s="6"/>
      <c r="E179" s="13"/>
      <c r="F179" s="104">
        <f t="shared" si="28"/>
        <v>0</v>
      </c>
      <c r="G179" s="16"/>
      <c r="H179" s="104">
        <f t="shared" si="29"/>
        <v>0</v>
      </c>
      <c r="I179" s="16"/>
      <c r="J179" s="104">
        <f t="shared" si="30"/>
        <v>0</v>
      </c>
    </row>
    <row r="180" spans="2:10" x14ac:dyDescent="0.5">
      <c r="B180" s="10"/>
      <c r="C180" s="75"/>
      <c r="D180" s="6"/>
      <c r="E180" s="13"/>
      <c r="F180" s="104">
        <f t="shared" si="28"/>
        <v>0</v>
      </c>
      <c r="G180" s="16"/>
      <c r="H180" s="104">
        <f t="shared" si="29"/>
        <v>0</v>
      </c>
      <c r="I180" s="16"/>
      <c r="J180" s="104">
        <f t="shared" si="30"/>
        <v>0</v>
      </c>
    </row>
    <row r="181" spans="2:10" x14ac:dyDescent="0.5">
      <c r="B181" s="10"/>
      <c r="C181" s="75"/>
      <c r="D181" s="6"/>
      <c r="E181" s="13"/>
      <c r="F181" s="104">
        <f t="shared" si="28"/>
        <v>0</v>
      </c>
      <c r="G181" s="16"/>
      <c r="H181" s="104">
        <f t="shared" si="29"/>
        <v>0</v>
      </c>
      <c r="I181" s="16"/>
      <c r="J181" s="104">
        <f t="shared" si="30"/>
        <v>0</v>
      </c>
    </row>
    <row r="182" spans="2:10" x14ac:dyDescent="0.5">
      <c r="B182" s="10"/>
      <c r="C182" s="75"/>
      <c r="D182" s="6"/>
      <c r="E182" s="13"/>
      <c r="F182" s="104">
        <f t="shared" si="28"/>
        <v>0</v>
      </c>
      <c r="G182" s="16"/>
      <c r="H182" s="104">
        <f t="shared" si="29"/>
        <v>0</v>
      </c>
      <c r="I182" s="16"/>
      <c r="J182" s="104">
        <f t="shared" si="30"/>
        <v>0</v>
      </c>
    </row>
    <row r="183" spans="2:10" x14ac:dyDescent="0.5">
      <c r="B183" s="10"/>
      <c r="C183" s="75"/>
      <c r="D183" s="6"/>
      <c r="E183" s="13"/>
      <c r="F183" s="104">
        <f t="shared" si="28"/>
        <v>0</v>
      </c>
      <c r="G183" s="16"/>
      <c r="H183" s="104">
        <f t="shared" si="29"/>
        <v>0</v>
      </c>
      <c r="I183" s="16"/>
      <c r="J183" s="104">
        <f t="shared" si="30"/>
        <v>0</v>
      </c>
    </row>
    <row r="184" spans="2:10" x14ac:dyDescent="0.5">
      <c r="B184" s="10"/>
      <c r="C184" s="75"/>
      <c r="D184" s="6"/>
      <c r="E184" s="13"/>
      <c r="F184" s="104">
        <f t="shared" si="28"/>
        <v>0</v>
      </c>
      <c r="G184" s="16"/>
      <c r="H184" s="104">
        <f t="shared" si="29"/>
        <v>0</v>
      </c>
      <c r="I184" s="16"/>
      <c r="J184" s="104">
        <f t="shared" si="30"/>
        <v>0</v>
      </c>
    </row>
    <row r="185" spans="2:10" x14ac:dyDescent="0.5">
      <c r="B185" s="10"/>
      <c r="C185" s="75"/>
      <c r="D185" s="6"/>
      <c r="E185" s="13"/>
      <c r="F185" s="104">
        <f t="shared" si="28"/>
        <v>0</v>
      </c>
      <c r="G185" s="16"/>
      <c r="H185" s="104">
        <f t="shared" si="29"/>
        <v>0</v>
      </c>
      <c r="I185" s="16"/>
      <c r="J185" s="104">
        <f t="shared" si="30"/>
        <v>0</v>
      </c>
    </row>
    <row r="186" spans="2:10" x14ac:dyDescent="0.5">
      <c r="B186" s="10"/>
      <c r="C186" s="75"/>
      <c r="D186" s="6"/>
      <c r="E186" s="13"/>
      <c r="F186" s="104">
        <f t="shared" si="28"/>
        <v>0</v>
      </c>
      <c r="G186" s="16"/>
      <c r="H186" s="104">
        <f t="shared" si="29"/>
        <v>0</v>
      </c>
      <c r="I186" s="16"/>
      <c r="J186" s="104">
        <f t="shared" si="30"/>
        <v>0</v>
      </c>
    </row>
    <row r="187" spans="2:10" x14ac:dyDescent="0.5">
      <c r="B187" s="10"/>
      <c r="C187" s="75"/>
      <c r="D187" s="6"/>
      <c r="E187" s="13"/>
      <c r="F187" s="104">
        <f t="shared" si="28"/>
        <v>0</v>
      </c>
      <c r="G187" s="16"/>
      <c r="H187" s="104">
        <f t="shared" si="29"/>
        <v>0</v>
      </c>
      <c r="I187" s="16"/>
      <c r="J187" s="104">
        <f t="shared" si="30"/>
        <v>0</v>
      </c>
    </row>
    <row r="188" spans="2:10" x14ac:dyDescent="0.5">
      <c r="B188" s="106" t="s">
        <v>67</v>
      </c>
      <c r="C188" s="111">
        <f>COUNTA(B163:B187)</f>
        <v>0</v>
      </c>
      <c r="D188" s="106">
        <f>SUM(D163:D187)</f>
        <v>0</v>
      </c>
      <c r="E188" s="106">
        <f t="shared" ref="E188:F188" si="31">SUM(E163:E187)</f>
        <v>0</v>
      </c>
      <c r="F188" s="106">
        <f t="shared" si="31"/>
        <v>0</v>
      </c>
      <c r="G188" s="106" t="s">
        <v>0</v>
      </c>
      <c r="H188" s="106">
        <f t="shared" ref="H188" si="32">SUM(H163:H187)</f>
        <v>0</v>
      </c>
      <c r="I188" s="106" t="s">
        <v>0</v>
      </c>
      <c r="J188" s="106">
        <f t="shared" ref="J188" si="33">SUM(J163:J187)</f>
        <v>0</v>
      </c>
    </row>
    <row r="189" spans="2:10" x14ac:dyDescent="0.5">
      <c r="B189" s="105" t="s">
        <v>66</v>
      </c>
      <c r="C189" s="105"/>
      <c r="D189" s="105" t="e">
        <f>SUM(D163:D187)/C188</f>
        <v>#DIV/0!</v>
      </c>
      <c r="E189" s="105" t="e">
        <f>SUM(E163:E187)/C188</f>
        <v>#DIV/0!</v>
      </c>
      <c r="F189" s="105" t="e">
        <f>SUM(F163:F187)/ C188</f>
        <v>#DIV/0!</v>
      </c>
      <c r="G189" s="112" t="e">
        <f>SUM(G163:G187)/ C188</f>
        <v>#DIV/0!</v>
      </c>
      <c r="H189" s="105" t="e">
        <f>SUM(H163:H187)/ C188</f>
        <v>#DIV/0!</v>
      </c>
      <c r="I189" s="113" t="e">
        <f>SUM(I163:I187)/ C188</f>
        <v>#DIV/0!</v>
      </c>
      <c r="J189" s="105" t="e">
        <f>SUM(J163:J187)/ C188</f>
        <v>#DIV/0!</v>
      </c>
    </row>
    <row r="190" spans="2:10" x14ac:dyDescent="0.5">
      <c r="B190" s="108" t="s">
        <v>79</v>
      </c>
      <c r="C190" s="109"/>
      <c r="D190" s="110" t="e">
        <f>E189/D189</f>
        <v>#DIV/0!</v>
      </c>
      <c r="E190" s="107"/>
      <c r="F190" s="107"/>
      <c r="G190" s="107"/>
      <c r="H190" s="107"/>
      <c r="I190" s="107"/>
      <c r="J190" s="107"/>
    </row>
    <row r="191" spans="2:10" ht="16.149999999999999" thickBot="1" x14ac:dyDescent="0.55000000000000004"/>
    <row r="192" spans="2:10" ht="16.149999999999999" thickBot="1" x14ac:dyDescent="0.55000000000000004">
      <c r="B192" s="86" t="s">
        <v>18</v>
      </c>
      <c r="C192" s="286" t="str">
        <f>'1 -Profit Calc'!A23</f>
        <v>Classroom 7</v>
      </c>
      <c r="D192" s="287"/>
      <c r="I192" s="5"/>
      <c r="J192" s="5"/>
    </row>
    <row r="193" spans="2:13" ht="43.5" x14ac:dyDescent="0.55000000000000004">
      <c r="B193" s="14" t="s">
        <v>19</v>
      </c>
      <c r="C193" s="12" t="s">
        <v>16</v>
      </c>
      <c r="D193" s="12" t="s">
        <v>20</v>
      </c>
      <c r="E193" s="12" t="s">
        <v>78</v>
      </c>
      <c r="F193" s="12" t="s">
        <v>21</v>
      </c>
      <c r="G193" s="15" t="s">
        <v>24</v>
      </c>
      <c r="H193" s="15" t="s">
        <v>25</v>
      </c>
      <c r="I193" s="15" t="s">
        <v>23</v>
      </c>
      <c r="J193" s="15" t="s">
        <v>22</v>
      </c>
      <c r="L193" s="25" t="s">
        <v>40</v>
      </c>
      <c r="M193" s="11"/>
    </row>
    <row r="194" spans="2:13" x14ac:dyDescent="0.5">
      <c r="B194" s="10"/>
      <c r="C194" s="75"/>
      <c r="D194" s="6">
        <v>0</v>
      </c>
      <c r="E194" s="13">
        <v>0</v>
      </c>
      <c r="F194" s="104">
        <f t="shared" ref="F194:F218" si="34">D194+E194</f>
        <v>0</v>
      </c>
      <c r="G194" s="16"/>
      <c r="H194" s="104">
        <f>F194*G194</f>
        <v>0</v>
      </c>
      <c r="I194" s="16"/>
      <c r="J194" s="104">
        <f>H194*I194</f>
        <v>0</v>
      </c>
      <c r="L194" s="37" t="s">
        <v>38</v>
      </c>
      <c r="M194" s="38">
        <v>0</v>
      </c>
    </row>
    <row r="195" spans="2:13" x14ac:dyDescent="0.5">
      <c r="B195" s="10"/>
      <c r="C195" s="75"/>
      <c r="D195" s="6">
        <v>0</v>
      </c>
      <c r="E195" s="13">
        <v>0</v>
      </c>
      <c r="F195" s="104">
        <f t="shared" si="34"/>
        <v>0</v>
      </c>
      <c r="G195" s="16"/>
      <c r="H195" s="104">
        <f t="shared" ref="H195:H218" si="35">F195*G195</f>
        <v>0</v>
      </c>
      <c r="I195" s="16"/>
      <c r="J195" s="104">
        <f t="shared" ref="J195:J218" si="36">H195*I195</f>
        <v>0</v>
      </c>
      <c r="L195" s="104" t="s">
        <v>41</v>
      </c>
      <c r="M195" s="104">
        <f>M194</f>
        <v>0</v>
      </c>
    </row>
    <row r="196" spans="2:13" x14ac:dyDescent="0.5">
      <c r="B196" s="10"/>
      <c r="C196" s="75"/>
      <c r="D196" s="6">
        <v>0</v>
      </c>
      <c r="E196" s="13">
        <v>0</v>
      </c>
      <c r="F196" s="104">
        <f t="shared" si="34"/>
        <v>0</v>
      </c>
      <c r="G196" s="16"/>
      <c r="H196" s="104">
        <f t="shared" si="35"/>
        <v>0</v>
      </c>
      <c r="I196" s="16"/>
      <c r="J196" s="104">
        <f t="shared" si="36"/>
        <v>0</v>
      </c>
      <c r="L196" s="37" t="s">
        <v>39</v>
      </c>
      <c r="M196" s="38"/>
    </row>
    <row r="197" spans="2:13" x14ac:dyDescent="0.5">
      <c r="B197" s="10"/>
      <c r="C197" s="75"/>
      <c r="D197" s="6">
        <v>0</v>
      </c>
      <c r="E197" s="13">
        <v>0</v>
      </c>
      <c r="F197" s="104">
        <f t="shared" si="34"/>
        <v>0</v>
      </c>
      <c r="G197" s="16"/>
      <c r="H197" s="104">
        <f t="shared" si="35"/>
        <v>0</v>
      </c>
      <c r="I197" s="16"/>
      <c r="J197" s="104">
        <f t="shared" si="36"/>
        <v>0</v>
      </c>
      <c r="L197" s="37" t="s">
        <v>39</v>
      </c>
      <c r="M197" s="38"/>
    </row>
    <row r="198" spans="2:13" x14ac:dyDescent="0.5">
      <c r="B198" s="10"/>
      <c r="C198" s="75"/>
      <c r="D198" s="6">
        <v>0</v>
      </c>
      <c r="E198" s="13">
        <v>0</v>
      </c>
      <c r="F198" s="104">
        <f t="shared" si="34"/>
        <v>0</v>
      </c>
      <c r="G198" s="16"/>
      <c r="H198" s="104">
        <f t="shared" si="35"/>
        <v>0</v>
      </c>
      <c r="I198" s="16"/>
      <c r="J198" s="104">
        <f t="shared" si="36"/>
        <v>0</v>
      </c>
      <c r="L198" s="37" t="s">
        <v>39</v>
      </c>
      <c r="M198" s="38"/>
    </row>
    <row r="199" spans="2:13" x14ac:dyDescent="0.5">
      <c r="B199" s="10"/>
      <c r="C199" s="75"/>
      <c r="D199" s="6">
        <v>0</v>
      </c>
      <c r="E199" s="13">
        <v>0</v>
      </c>
      <c r="F199" s="104">
        <f t="shared" si="34"/>
        <v>0</v>
      </c>
      <c r="G199" s="16"/>
      <c r="H199" s="104">
        <f t="shared" si="35"/>
        <v>0</v>
      </c>
      <c r="I199" s="16"/>
      <c r="J199" s="104">
        <f t="shared" si="36"/>
        <v>0</v>
      </c>
      <c r="L199" s="104" t="s">
        <v>42</v>
      </c>
      <c r="M199" s="104">
        <f>SUM(M196:M198)</f>
        <v>0</v>
      </c>
    </row>
    <row r="200" spans="2:13" x14ac:dyDescent="0.5">
      <c r="B200" s="10"/>
      <c r="C200" s="75"/>
      <c r="D200" s="6">
        <v>0</v>
      </c>
      <c r="E200" s="13">
        <v>0</v>
      </c>
      <c r="F200" s="104">
        <f t="shared" si="34"/>
        <v>0</v>
      </c>
      <c r="G200" s="16"/>
      <c r="H200" s="104">
        <f t="shared" si="35"/>
        <v>0</v>
      </c>
      <c r="I200" s="16"/>
      <c r="J200" s="104">
        <f t="shared" si="36"/>
        <v>0</v>
      </c>
      <c r="L200" s="104" t="s">
        <v>29</v>
      </c>
      <c r="M200" s="104">
        <f>M195+M199</f>
        <v>0</v>
      </c>
    </row>
    <row r="201" spans="2:13" x14ac:dyDescent="0.5">
      <c r="B201" s="10"/>
      <c r="C201" s="75"/>
      <c r="D201" s="6">
        <v>0</v>
      </c>
      <c r="E201" s="13">
        <v>0</v>
      </c>
      <c r="F201" s="104">
        <f t="shared" si="34"/>
        <v>0</v>
      </c>
      <c r="G201" s="16"/>
      <c r="H201" s="104">
        <f t="shared" si="35"/>
        <v>0</v>
      </c>
      <c r="I201" s="16"/>
      <c r="J201" s="104">
        <f t="shared" si="36"/>
        <v>0</v>
      </c>
    </row>
    <row r="202" spans="2:13" x14ac:dyDescent="0.5">
      <c r="B202" s="10"/>
      <c r="C202" s="75"/>
      <c r="D202" s="6">
        <v>0</v>
      </c>
      <c r="E202" s="13">
        <v>0</v>
      </c>
      <c r="F202" s="104">
        <f t="shared" si="34"/>
        <v>0</v>
      </c>
      <c r="G202" s="16"/>
      <c r="H202" s="104">
        <f t="shared" si="35"/>
        <v>0</v>
      </c>
      <c r="I202" s="16"/>
      <c r="J202" s="104">
        <f t="shared" si="36"/>
        <v>0</v>
      </c>
    </row>
    <row r="203" spans="2:13" x14ac:dyDescent="0.5">
      <c r="B203" s="10"/>
      <c r="C203" s="75"/>
      <c r="D203" s="6">
        <v>0</v>
      </c>
      <c r="E203" s="13">
        <v>0</v>
      </c>
      <c r="F203" s="104">
        <f t="shared" si="34"/>
        <v>0</v>
      </c>
      <c r="G203" s="16"/>
      <c r="H203" s="104">
        <f t="shared" si="35"/>
        <v>0</v>
      </c>
      <c r="I203" s="16"/>
      <c r="J203" s="104">
        <f t="shared" si="36"/>
        <v>0</v>
      </c>
    </row>
    <row r="204" spans="2:13" x14ac:dyDescent="0.5">
      <c r="B204" s="10"/>
      <c r="C204" s="75"/>
      <c r="D204" s="6">
        <v>0</v>
      </c>
      <c r="E204" s="13">
        <v>0</v>
      </c>
      <c r="F204" s="104">
        <f t="shared" si="34"/>
        <v>0</v>
      </c>
      <c r="G204" s="16"/>
      <c r="H204" s="104">
        <f t="shared" si="35"/>
        <v>0</v>
      </c>
      <c r="I204" s="16"/>
      <c r="J204" s="104">
        <f t="shared" si="36"/>
        <v>0</v>
      </c>
    </row>
    <row r="205" spans="2:13" x14ac:dyDescent="0.5">
      <c r="B205" s="10"/>
      <c r="C205" s="75"/>
      <c r="D205" s="6">
        <v>0</v>
      </c>
      <c r="E205" s="13">
        <v>0</v>
      </c>
      <c r="F205" s="104">
        <f t="shared" si="34"/>
        <v>0</v>
      </c>
      <c r="G205" s="16"/>
      <c r="H205" s="104">
        <f t="shared" si="35"/>
        <v>0</v>
      </c>
      <c r="I205" s="16"/>
      <c r="J205" s="104">
        <f t="shared" si="36"/>
        <v>0</v>
      </c>
    </row>
    <row r="206" spans="2:13" x14ac:dyDescent="0.5">
      <c r="B206" s="10"/>
      <c r="C206" s="75"/>
      <c r="D206" s="6">
        <v>0</v>
      </c>
      <c r="E206" s="13">
        <v>0</v>
      </c>
      <c r="F206" s="104">
        <f t="shared" si="34"/>
        <v>0</v>
      </c>
      <c r="G206" s="16"/>
      <c r="H206" s="104">
        <f t="shared" si="35"/>
        <v>0</v>
      </c>
      <c r="I206" s="16"/>
      <c r="J206" s="104">
        <f t="shared" si="36"/>
        <v>0</v>
      </c>
    </row>
    <row r="207" spans="2:13" x14ac:dyDescent="0.5">
      <c r="B207" s="10"/>
      <c r="C207" s="75"/>
      <c r="D207" s="6">
        <v>0</v>
      </c>
      <c r="E207" s="13">
        <v>0</v>
      </c>
      <c r="F207" s="104">
        <f t="shared" si="34"/>
        <v>0</v>
      </c>
      <c r="G207" s="16"/>
      <c r="H207" s="104">
        <f t="shared" si="35"/>
        <v>0</v>
      </c>
      <c r="I207" s="16"/>
      <c r="J207" s="104">
        <f t="shared" si="36"/>
        <v>0</v>
      </c>
    </row>
    <row r="208" spans="2:13" x14ac:dyDescent="0.5">
      <c r="B208" s="10"/>
      <c r="C208" s="75"/>
      <c r="D208" s="6">
        <v>0</v>
      </c>
      <c r="E208" s="13">
        <v>0</v>
      </c>
      <c r="F208" s="104">
        <f t="shared" si="34"/>
        <v>0</v>
      </c>
      <c r="G208" s="16"/>
      <c r="H208" s="104">
        <f t="shared" si="35"/>
        <v>0</v>
      </c>
      <c r="I208" s="16"/>
      <c r="J208" s="104">
        <f t="shared" si="36"/>
        <v>0</v>
      </c>
    </row>
    <row r="209" spans="2:13" x14ac:dyDescent="0.5">
      <c r="B209" s="10"/>
      <c r="C209" s="75"/>
      <c r="D209" s="6">
        <v>0</v>
      </c>
      <c r="E209" s="13">
        <v>0</v>
      </c>
      <c r="F209" s="104">
        <f t="shared" si="34"/>
        <v>0</v>
      </c>
      <c r="G209" s="16"/>
      <c r="H209" s="104">
        <f t="shared" si="35"/>
        <v>0</v>
      </c>
      <c r="I209" s="16"/>
      <c r="J209" s="104">
        <f t="shared" si="36"/>
        <v>0</v>
      </c>
    </row>
    <row r="210" spans="2:13" x14ac:dyDescent="0.5">
      <c r="B210" s="10"/>
      <c r="C210" s="75"/>
      <c r="D210" s="6">
        <v>0</v>
      </c>
      <c r="E210" s="13">
        <v>0</v>
      </c>
      <c r="F210" s="104">
        <f t="shared" si="34"/>
        <v>0</v>
      </c>
      <c r="G210" s="16"/>
      <c r="H210" s="104">
        <f t="shared" si="35"/>
        <v>0</v>
      </c>
      <c r="I210" s="16"/>
      <c r="J210" s="104">
        <f t="shared" si="36"/>
        <v>0</v>
      </c>
    </row>
    <row r="211" spans="2:13" x14ac:dyDescent="0.5">
      <c r="B211" s="10"/>
      <c r="C211" s="75"/>
      <c r="D211" s="6">
        <v>0</v>
      </c>
      <c r="E211" s="13">
        <v>0</v>
      </c>
      <c r="F211" s="104">
        <f t="shared" si="34"/>
        <v>0</v>
      </c>
      <c r="G211" s="16"/>
      <c r="H211" s="104">
        <f t="shared" si="35"/>
        <v>0</v>
      </c>
      <c r="I211" s="16"/>
      <c r="J211" s="104">
        <f t="shared" si="36"/>
        <v>0</v>
      </c>
    </row>
    <row r="212" spans="2:13" x14ac:dyDescent="0.5">
      <c r="B212" s="10"/>
      <c r="C212" s="75"/>
      <c r="D212" s="6">
        <v>0</v>
      </c>
      <c r="E212" s="13">
        <v>0</v>
      </c>
      <c r="F212" s="104">
        <f t="shared" si="34"/>
        <v>0</v>
      </c>
      <c r="G212" s="16"/>
      <c r="H212" s="104">
        <f t="shared" si="35"/>
        <v>0</v>
      </c>
      <c r="I212" s="16"/>
      <c r="J212" s="104">
        <f t="shared" si="36"/>
        <v>0</v>
      </c>
    </row>
    <row r="213" spans="2:13" x14ac:dyDescent="0.5">
      <c r="B213" s="10"/>
      <c r="C213" s="75"/>
      <c r="D213" s="6">
        <v>0</v>
      </c>
      <c r="E213" s="13">
        <v>0</v>
      </c>
      <c r="F213" s="104">
        <f t="shared" si="34"/>
        <v>0</v>
      </c>
      <c r="G213" s="16"/>
      <c r="H213" s="104">
        <f t="shared" si="35"/>
        <v>0</v>
      </c>
      <c r="I213" s="16"/>
      <c r="J213" s="104">
        <f t="shared" si="36"/>
        <v>0</v>
      </c>
    </row>
    <row r="214" spans="2:13" x14ac:dyDescent="0.5">
      <c r="B214" s="10"/>
      <c r="C214" s="75"/>
      <c r="D214" s="6">
        <v>0</v>
      </c>
      <c r="E214" s="13">
        <v>0</v>
      </c>
      <c r="F214" s="104">
        <f t="shared" si="34"/>
        <v>0</v>
      </c>
      <c r="G214" s="16"/>
      <c r="H214" s="104">
        <f t="shared" si="35"/>
        <v>0</v>
      </c>
      <c r="I214" s="16"/>
      <c r="J214" s="104">
        <f t="shared" si="36"/>
        <v>0</v>
      </c>
    </row>
    <row r="215" spans="2:13" x14ac:dyDescent="0.5">
      <c r="B215" s="10"/>
      <c r="C215" s="75"/>
      <c r="D215" s="6">
        <v>0</v>
      </c>
      <c r="E215" s="13">
        <v>0</v>
      </c>
      <c r="F215" s="104">
        <f t="shared" si="34"/>
        <v>0</v>
      </c>
      <c r="G215" s="16"/>
      <c r="H215" s="104">
        <f t="shared" si="35"/>
        <v>0</v>
      </c>
      <c r="I215" s="16"/>
      <c r="J215" s="104">
        <f t="shared" si="36"/>
        <v>0</v>
      </c>
    </row>
    <row r="216" spans="2:13" x14ac:dyDescent="0.5">
      <c r="B216" s="10"/>
      <c r="C216" s="75"/>
      <c r="D216" s="6">
        <v>0</v>
      </c>
      <c r="E216" s="13">
        <v>0</v>
      </c>
      <c r="F216" s="104">
        <f t="shared" si="34"/>
        <v>0</v>
      </c>
      <c r="G216" s="16"/>
      <c r="H216" s="104">
        <f t="shared" si="35"/>
        <v>0</v>
      </c>
      <c r="I216" s="16"/>
      <c r="J216" s="104">
        <f t="shared" si="36"/>
        <v>0</v>
      </c>
    </row>
    <row r="217" spans="2:13" x14ac:dyDescent="0.5">
      <c r="B217" s="10"/>
      <c r="C217" s="75"/>
      <c r="D217" s="6">
        <v>0</v>
      </c>
      <c r="E217" s="13">
        <v>0</v>
      </c>
      <c r="F217" s="104">
        <f t="shared" si="34"/>
        <v>0</v>
      </c>
      <c r="G217" s="16"/>
      <c r="H217" s="104">
        <f t="shared" si="35"/>
        <v>0</v>
      </c>
      <c r="I217" s="16"/>
      <c r="J217" s="104">
        <f t="shared" si="36"/>
        <v>0</v>
      </c>
    </row>
    <row r="218" spans="2:13" x14ac:dyDescent="0.5">
      <c r="B218" s="10"/>
      <c r="C218" s="75"/>
      <c r="D218" s="6">
        <v>0</v>
      </c>
      <c r="E218" s="13">
        <v>0</v>
      </c>
      <c r="F218" s="104">
        <f t="shared" si="34"/>
        <v>0</v>
      </c>
      <c r="G218" s="16"/>
      <c r="H218" s="104">
        <f t="shared" si="35"/>
        <v>0</v>
      </c>
      <c r="I218" s="16"/>
      <c r="J218" s="104">
        <f t="shared" si="36"/>
        <v>0</v>
      </c>
    </row>
    <row r="219" spans="2:13" x14ac:dyDescent="0.5">
      <c r="B219" s="106" t="s">
        <v>67</v>
      </c>
      <c r="C219" s="149">
        <f>COUNTA(B194:B218)</f>
        <v>0</v>
      </c>
      <c r="D219" s="106">
        <f>SUM(D194:D218)</f>
        <v>0</v>
      </c>
      <c r="E219" s="106">
        <f t="shared" ref="E219:F219" si="37">SUM(E194:E218)</f>
        <v>0</v>
      </c>
      <c r="F219" s="106">
        <f t="shared" si="37"/>
        <v>0</v>
      </c>
      <c r="G219" s="106" t="s">
        <v>0</v>
      </c>
      <c r="H219" s="106">
        <f t="shared" ref="H219" si="38">SUM(H194:H218)</f>
        <v>0</v>
      </c>
      <c r="I219" s="106" t="s">
        <v>0</v>
      </c>
      <c r="J219" s="106">
        <f t="shared" ref="J219" si="39">SUM(J194:J218)</f>
        <v>0</v>
      </c>
    </row>
    <row r="220" spans="2:13" x14ac:dyDescent="0.5">
      <c r="B220" s="105" t="s">
        <v>66</v>
      </c>
      <c r="C220" s="105"/>
      <c r="D220" s="105" t="e">
        <f>SUM(D194:D218)/C219</f>
        <v>#DIV/0!</v>
      </c>
      <c r="E220" s="105" t="e">
        <f>SUM(E194:E218)/C219</f>
        <v>#DIV/0!</v>
      </c>
      <c r="F220" s="105" t="e">
        <f>SUM(F194:F218)/ C219</f>
        <v>#DIV/0!</v>
      </c>
      <c r="G220" s="113" t="e">
        <f>SUM(G194:G218)/ C219</f>
        <v>#DIV/0!</v>
      </c>
      <c r="H220" s="105" t="e">
        <f>SUM(H194:H218)/ C219</f>
        <v>#DIV/0!</v>
      </c>
      <c r="I220" s="113" t="e">
        <f>SUM(I194:I218)/ C219</f>
        <v>#DIV/0!</v>
      </c>
      <c r="J220" s="105" t="e">
        <f>SUM(J194:J218)/ C219</f>
        <v>#DIV/0!</v>
      </c>
    </row>
    <row r="221" spans="2:13" x14ac:dyDescent="0.5">
      <c r="B221" s="108" t="s">
        <v>79</v>
      </c>
      <c r="C221" s="109"/>
      <c r="D221" s="110" t="e">
        <f>E220/D220</f>
        <v>#DIV/0!</v>
      </c>
      <c r="E221" s="107"/>
      <c r="F221" s="107"/>
      <c r="G221" s="107"/>
      <c r="H221" s="107"/>
      <c r="I221" s="107"/>
      <c r="J221" s="107"/>
    </row>
    <row r="222" spans="2:13" ht="16.149999999999999" thickBot="1" x14ac:dyDescent="0.55000000000000004"/>
    <row r="223" spans="2:13" ht="16.149999999999999" thickBot="1" x14ac:dyDescent="0.55000000000000004">
      <c r="B223" s="86" t="s">
        <v>18</v>
      </c>
      <c r="C223" s="286" t="str">
        <f>'1 -Profit Calc'!A24</f>
        <v>Classroom 8</v>
      </c>
      <c r="D223" s="287"/>
      <c r="I223" s="5"/>
      <c r="J223" s="5"/>
    </row>
    <row r="224" spans="2:13" ht="43.5" x14ac:dyDescent="0.55000000000000004">
      <c r="B224" s="14" t="s">
        <v>19</v>
      </c>
      <c r="C224" s="12" t="s">
        <v>16</v>
      </c>
      <c r="D224" s="12" t="s">
        <v>20</v>
      </c>
      <c r="E224" s="12" t="s">
        <v>78</v>
      </c>
      <c r="F224" s="12" t="s">
        <v>21</v>
      </c>
      <c r="G224" s="15" t="s">
        <v>24</v>
      </c>
      <c r="H224" s="15" t="s">
        <v>25</v>
      </c>
      <c r="I224" s="15" t="s">
        <v>23</v>
      </c>
      <c r="J224" s="15" t="s">
        <v>22</v>
      </c>
      <c r="L224" s="25" t="s">
        <v>40</v>
      </c>
      <c r="M224" s="11"/>
    </row>
    <row r="225" spans="2:13" x14ac:dyDescent="0.5">
      <c r="B225" s="10"/>
      <c r="C225" s="75"/>
      <c r="D225" s="6"/>
      <c r="E225" s="13"/>
      <c r="F225" s="104">
        <f t="shared" ref="F225:F249" si="40">D225+E225</f>
        <v>0</v>
      </c>
      <c r="G225" s="16"/>
      <c r="H225" s="104">
        <f>F225*G225</f>
        <v>0</v>
      </c>
      <c r="I225" s="16"/>
      <c r="J225" s="104">
        <f>H225*I225</f>
        <v>0</v>
      </c>
      <c r="L225" s="37" t="s">
        <v>38</v>
      </c>
      <c r="M225" s="38">
        <v>0</v>
      </c>
    </row>
    <row r="226" spans="2:13" x14ac:dyDescent="0.5">
      <c r="B226" s="10"/>
      <c r="C226" s="75"/>
      <c r="D226" s="6"/>
      <c r="E226" s="13"/>
      <c r="F226" s="104">
        <f t="shared" si="40"/>
        <v>0</v>
      </c>
      <c r="G226" s="16"/>
      <c r="H226" s="104">
        <f t="shared" ref="H226:H249" si="41">F226*G226</f>
        <v>0</v>
      </c>
      <c r="I226" s="16"/>
      <c r="J226" s="104">
        <f t="shared" ref="J226:J249" si="42">H226*I226</f>
        <v>0</v>
      </c>
      <c r="L226" s="104" t="s">
        <v>41</v>
      </c>
      <c r="M226" s="104">
        <f>M225</f>
        <v>0</v>
      </c>
    </row>
    <row r="227" spans="2:13" x14ac:dyDescent="0.5">
      <c r="B227" s="10"/>
      <c r="C227" s="75"/>
      <c r="D227" s="6"/>
      <c r="E227" s="13"/>
      <c r="F227" s="104">
        <f t="shared" si="40"/>
        <v>0</v>
      </c>
      <c r="G227" s="16"/>
      <c r="H227" s="104">
        <f t="shared" si="41"/>
        <v>0</v>
      </c>
      <c r="I227" s="16"/>
      <c r="J227" s="104">
        <f t="shared" si="42"/>
        <v>0</v>
      </c>
      <c r="L227" s="37" t="s">
        <v>39</v>
      </c>
      <c r="M227" s="38"/>
    </row>
    <row r="228" spans="2:13" x14ac:dyDescent="0.5">
      <c r="B228" s="10"/>
      <c r="C228" s="75"/>
      <c r="D228" s="6"/>
      <c r="E228" s="13"/>
      <c r="F228" s="104">
        <f t="shared" si="40"/>
        <v>0</v>
      </c>
      <c r="G228" s="16"/>
      <c r="H228" s="104">
        <f t="shared" si="41"/>
        <v>0</v>
      </c>
      <c r="I228" s="16"/>
      <c r="J228" s="104">
        <f t="shared" si="42"/>
        <v>0</v>
      </c>
      <c r="L228" s="37" t="s">
        <v>39</v>
      </c>
      <c r="M228" s="38"/>
    </row>
    <row r="229" spans="2:13" x14ac:dyDescent="0.5">
      <c r="B229" s="10"/>
      <c r="C229" s="75"/>
      <c r="D229" s="6"/>
      <c r="E229" s="13"/>
      <c r="F229" s="104">
        <f t="shared" si="40"/>
        <v>0</v>
      </c>
      <c r="G229" s="16"/>
      <c r="H229" s="104">
        <f t="shared" si="41"/>
        <v>0</v>
      </c>
      <c r="I229" s="16"/>
      <c r="J229" s="104">
        <f t="shared" si="42"/>
        <v>0</v>
      </c>
      <c r="L229" s="37" t="s">
        <v>39</v>
      </c>
      <c r="M229" s="38"/>
    </row>
    <row r="230" spans="2:13" x14ac:dyDescent="0.5">
      <c r="B230" s="10"/>
      <c r="C230" s="75"/>
      <c r="D230" s="6"/>
      <c r="E230" s="13"/>
      <c r="F230" s="104">
        <f t="shared" si="40"/>
        <v>0</v>
      </c>
      <c r="G230" s="16"/>
      <c r="H230" s="104">
        <f t="shared" si="41"/>
        <v>0</v>
      </c>
      <c r="I230" s="16"/>
      <c r="J230" s="104">
        <f t="shared" si="42"/>
        <v>0</v>
      </c>
      <c r="L230" s="104" t="s">
        <v>42</v>
      </c>
      <c r="M230" s="104">
        <f>SUM(M227:M229)</f>
        <v>0</v>
      </c>
    </row>
    <row r="231" spans="2:13" x14ac:dyDescent="0.5">
      <c r="B231" s="10"/>
      <c r="C231" s="75"/>
      <c r="D231" s="6"/>
      <c r="E231" s="13"/>
      <c r="F231" s="104">
        <f t="shared" si="40"/>
        <v>0</v>
      </c>
      <c r="G231" s="16"/>
      <c r="H231" s="104">
        <f t="shared" si="41"/>
        <v>0</v>
      </c>
      <c r="I231" s="16"/>
      <c r="J231" s="104">
        <f t="shared" si="42"/>
        <v>0</v>
      </c>
      <c r="L231" s="104" t="s">
        <v>29</v>
      </c>
      <c r="M231" s="104">
        <f>M226+M230</f>
        <v>0</v>
      </c>
    </row>
    <row r="232" spans="2:13" x14ac:dyDescent="0.5">
      <c r="B232" s="10"/>
      <c r="C232" s="75"/>
      <c r="D232" s="6"/>
      <c r="E232" s="13"/>
      <c r="F232" s="104">
        <f t="shared" si="40"/>
        <v>0</v>
      </c>
      <c r="G232" s="16"/>
      <c r="H232" s="104">
        <f t="shared" si="41"/>
        <v>0</v>
      </c>
      <c r="I232" s="16"/>
      <c r="J232" s="104">
        <f t="shared" si="42"/>
        <v>0</v>
      </c>
    </row>
    <row r="233" spans="2:13" x14ac:dyDescent="0.5">
      <c r="B233" s="10"/>
      <c r="C233" s="75"/>
      <c r="D233" s="6"/>
      <c r="E233" s="13"/>
      <c r="F233" s="104">
        <f t="shared" si="40"/>
        <v>0</v>
      </c>
      <c r="G233" s="16"/>
      <c r="H233" s="104">
        <f t="shared" si="41"/>
        <v>0</v>
      </c>
      <c r="I233" s="16"/>
      <c r="J233" s="104">
        <f t="shared" si="42"/>
        <v>0</v>
      </c>
    </row>
    <row r="234" spans="2:13" x14ac:dyDescent="0.5">
      <c r="B234" s="10"/>
      <c r="C234" s="75"/>
      <c r="D234" s="6"/>
      <c r="E234" s="13"/>
      <c r="F234" s="104">
        <f t="shared" si="40"/>
        <v>0</v>
      </c>
      <c r="G234" s="16"/>
      <c r="H234" s="104">
        <f t="shared" si="41"/>
        <v>0</v>
      </c>
      <c r="I234" s="16"/>
      <c r="J234" s="104">
        <f t="shared" si="42"/>
        <v>0</v>
      </c>
    </row>
    <row r="235" spans="2:13" x14ac:dyDescent="0.5">
      <c r="B235" s="10"/>
      <c r="C235" s="75"/>
      <c r="D235" s="6"/>
      <c r="E235" s="13"/>
      <c r="F235" s="104">
        <f t="shared" si="40"/>
        <v>0</v>
      </c>
      <c r="G235" s="16"/>
      <c r="H235" s="104">
        <f t="shared" si="41"/>
        <v>0</v>
      </c>
      <c r="I235" s="16"/>
      <c r="J235" s="104">
        <f t="shared" si="42"/>
        <v>0</v>
      </c>
    </row>
    <row r="236" spans="2:13" x14ac:dyDescent="0.5">
      <c r="B236" s="10"/>
      <c r="C236" s="75"/>
      <c r="D236" s="6"/>
      <c r="E236" s="13"/>
      <c r="F236" s="104">
        <f t="shared" si="40"/>
        <v>0</v>
      </c>
      <c r="G236" s="16"/>
      <c r="H236" s="104">
        <f t="shared" si="41"/>
        <v>0</v>
      </c>
      <c r="I236" s="16"/>
      <c r="J236" s="104">
        <f t="shared" si="42"/>
        <v>0</v>
      </c>
    </row>
    <row r="237" spans="2:13" x14ac:dyDescent="0.5">
      <c r="B237" s="10"/>
      <c r="C237" s="75"/>
      <c r="D237" s="6"/>
      <c r="E237" s="13"/>
      <c r="F237" s="104">
        <f t="shared" si="40"/>
        <v>0</v>
      </c>
      <c r="G237" s="16"/>
      <c r="H237" s="104">
        <f t="shared" si="41"/>
        <v>0</v>
      </c>
      <c r="I237" s="16"/>
      <c r="J237" s="104">
        <f t="shared" si="42"/>
        <v>0</v>
      </c>
    </row>
    <row r="238" spans="2:13" x14ac:dyDescent="0.5">
      <c r="B238" s="10"/>
      <c r="C238" s="75"/>
      <c r="D238" s="6"/>
      <c r="E238" s="13"/>
      <c r="F238" s="104">
        <f t="shared" si="40"/>
        <v>0</v>
      </c>
      <c r="G238" s="16"/>
      <c r="H238" s="104">
        <f t="shared" si="41"/>
        <v>0</v>
      </c>
      <c r="I238" s="16"/>
      <c r="J238" s="104">
        <f t="shared" si="42"/>
        <v>0</v>
      </c>
    </row>
    <row r="239" spans="2:13" x14ac:dyDescent="0.5">
      <c r="B239" s="10"/>
      <c r="C239" s="75"/>
      <c r="D239" s="6"/>
      <c r="E239" s="13"/>
      <c r="F239" s="104">
        <f t="shared" si="40"/>
        <v>0</v>
      </c>
      <c r="G239" s="16"/>
      <c r="H239" s="104">
        <f t="shared" si="41"/>
        <v>0</v>
      </c>
      <c r="I239" s="16"/>
      <c r="J239" s="104">
        <f t="shared" si="42"/>
        <v>0</v>
      </c>
    </row>
    <row r="240" spans="2:13" x14ac:dyDescent="0.5">
      <c r="B240" s="10"/>
      <c r="C240" s="75"/>
      <c r="D240" s="6"/>
      <c r="E240" s="13"/>
      <c r="F240" s="104">
        <f t="shared" si="40"/>
        <v>0</v>
      </c>
      <c r="G240" s="16"/>
      <c r="H240" s="104">
        <f t="shared" si="41"/>
        <v>0</v>
      </c>
      <c r="I240" s="16"/>
      <c r="J240" s="104">
        <f t="shared" si="42"/>
        <v>0</v>
      </c>
    </row>
    <row r="241" spans="2:13" x14ac:dyDescent="0.5">
      <c r="B241" s="10"/>
      <c r="C241" s="75"/>
      <c r="D241" s="6"/>
      <c r="E241" s="13"/>
      <c r="F241" s="104">
        <f t="shared" si="40"/>
        <v>0</v>
      </c>
      <c r="G241" s="16"/>
      <c r="H241" s="104">
        <f t="shared" si="41"/>
        <v>0</v>
      </c>
      <c r="I241" s="16"/>
      <c r="J241" s="104">
        <f t="shared" si="42"/>
        <v>0</v>
      </c>
    </row>
    <row r="242" spans="2:13" x14ac:dyDescent="0.5">
      <c r="B242" s="10"/>
      <c r="C242" s="75"/>
      <c r="D242" s="6"/>
      <c r="E242" s="13"/>
      <c r="F242" s="104">
        <f t="shared" si="40"/>
        <v>0</v>
      </c>
      <c r="G242" s="16"/>
      <c r="H242" s="104">
        <f t="shared" si="41"/>
        <v>0</v>
      </c>
      <c r="I242" s="16"/>
      <c r="J242" s="104">
        <f t="shared" si="42"/>
        <v>0</v>
      </c>
    </row>
    <row r="243" spans="2:13" x14ac:dyDescent="0.5">
      <c r="B243" s="10"/>
      <c r="C243" s="75"/>
      <c r="D243" s="6"/>
      <c r="E243" s="13"/>
      <c r="F243" s="104">
        <f t="shared" si="40"/>
        <v>0</v>
      </c>
      <c r="G243" s="16"/>
      <c r="H243" s="104">
        <f t="shared" si="41"/>
        <v>0</v>
      </c>
      <c r="I243" s="16"/>
      <c r="J243" s="104">
        <f t="shared" si="42"/>
        <v>0</v>
      </c>
    </row>
    <row r="244" spans="2:13" x14ac:dyDescent="0.5">
      <c r="B244" s="10"/>
      <c r="C244" s="75"/>
      <c r="D244" s="6"/>
      <c r="E244" s="13"/>
      <c r="F244" s="104">
        <f t="shared" si="40"/>
        <v>0</v>
      </c>
      <c r="G244" s="16"/>
      <c r="H244" s="104">
        <f t="shared" si="41"/>
        <v>0</v>
      </c>
      <c r="I244" s="16"/>
      <c r="J244" s="104">
        <f t="shared" si="42"/>
        <v>0</v>
      </c>
    </row>
    <row r="245" spans="2:13" x14ac:dyDescent="0.5">
      <c r="B245" s="10"/>
      <c r="C245" s="75"/>
      <c r="D245" s="6"/>
      <c r="E245" s="13"/>
      <c r="F245" s="104">
        <f t="shared" si="40"/>
        <v>0</v>
      </c>
      <c r="G245" s="16"/>
      <c r="H245" s="104">
        <f t="shared" si="41"/>
        <v>0</v>
      </c>
      <c r="I245" s="16"/>
      <c r="J245" s="104">
        <f t="shared" si="42"/>
        <v>0</v>
      </c>
    </row>
    <row r="246" spans="2:13" x14ac:dyDescent="0.5">
      <c r="B246" s="10"/>
      <c r="C246" s="75"/>
      <c r="D246" s="6"/>
      <c r="E246" s="13"/>
      <c r="F246" s="104">
        <f t="shared" si="40"/>
        <v>0</v>
      </c>
      <c r="G246" s="16"/>
      <c r="H246" s="104">
        <f t="shared" si="41"/>
        <v>0</v>
      </c>
      <c r="I246" s="16"/>
      <c r="J246" s="104">
        <f t="shared" si="42"/>
        <v>0</v>
      </c>
    </row>
    <row r="247" spans="2:13" x14ac:dyDescent="0.5">
      <c r="B247" s="10"/>
      <c r="C247" s="75"/>
      <c r="D247" s="6"/>
      <c r="E247" s="13"/>
      <c r="F247" s="104">
        <f t="shared" si="40"/>
        <v>0</v>
      </c>
      <c r="G247" s="16"/>
      <c r="H247" s="104">
        <f t="shared" si="41"/>
        <v>0</v>
      </c>
      <c r="I247" s="16"/>
      <c r="J247" s="104">
        <f t="shared" si="42"/>
        <v>0</v>
      </c>
    </row>
    <row r="248" spans="2:13" x14ac:dyDescent="0.5">
      <c r="B248" s="10"/>
      <c r="C248" s="75"/>
      <c r="D248" s="6"/>
      <c r="E248" s="13"/>
      <c r="F248" s="104">
        <f t="shared" si="40"/>
        <v>0</v>
      </c>
      <c r="G248" s="16"/>
      <c r="H248" s="104">
        <f t="shared" si="41"/>
        <v>0</v>
      </c>
      <c r="I248" s="16"/>
      <c r="J248" s="104">
        <f t="shared" si="42"/>
        <v>0</v>
      </c>
    </row>
    <row r="249" spans="2:13" x14ac:dyDescent="0.5">
      <c r="B249" s="10"/>
      <c r="C249" s="75"/>
      <c r="D249" s="6"/>
      <c r="E249" s="13"/>
      <c r="F249" s="104">
        <f t="shared" si="40"/>
        <v>0</v>
      </c>
      <c r="G249" s="16"/>
      <c r="H249" s="104">
        <f t="shared" si="41"/>
        <v>0</v>
      </c>
      <c r="I249" s="16"/>
      <c r="J249" s="104">
        <f t="shared" si="42"/>
        <v>0</v>
      </c>
    </row>
    <row r="250" spans="2:13" x14ac:dyDescent="0.5">
      <c r="B250" s="106" t="s">
        <v>67</v>
      </c>
      <c r="C250" s="149">
        <f>COUNTA(B225:B249)</f>
        <v>0</v>
      </c>
      <c r="D250" s="106">
        <f>SUM(D225:D249)</f>
        <v>0</v>
      </c>
      <c r="E250" s="106">
        <f t="shared" ref="E250:F250" si="43">SUM(E225:E249)</f>
        <v>0</v>
      </c>
      <c r="F250" s="106">
        <f t="shared" si="43"/>
        <v>0</v>
      </c>
      <c r="G250" s="106" t="s">
        <v>0</v>
      </c>
      <c r="H250" s="106">
        <f t="shared" ref="H250" si="44">SUM(H225:H249)</f>
        <v>0</v>
      </c>
      <c r="I250" s="106" t="s">
        <v>0</v>
      </c>
      <c r="J250" s="106">
        <f t="shared" ref="J250" si="45">SUM(J225:J249)</f>
        <v>0</v>
      </c>
    </row>
    <row r="251" spans="2:13" x14ac:dyDescent="0.5">
      <c r="B251" s="105" t="s">
        <v>66</v>
      </c>
      <c r="C251" s="105"/>
      <c r="D251" s="105" t="e">
        <f>SUM(D225:D249)/C250</f>
        <v>#DIV/0!</v>
      </c>
      <c r="E251" s="105" t="e">
        <f>SUM(E225:E249)/C250</f>
        <v>#DIV/0!</v>
      </c>
      <c r="F251" s="105" t="e">
        <f>SUM(F225:F249)/ C250</f>
        <v>#DIV/0!</v>
      </c>
      <c r="G251" s="112" t="e">
        <f>SUM(G225:G249)/ C250</f>
        <v>#DIV/0!</v>
      </c>
      <c r="H251" s="105" t="e">
        <f>SUM(H225:H249)/ C250</f>
        <v>#DIV/0!</v>
      </c>
      <c r="I251" s="113" t="e">
        <f>SUM(I225:I249)/ C250</f>
        <v>#DIV/0!</v>
      </c>
      <c r="J251" s="105" t="e">
        <f>SUM(J225:J249)/ C250</f>
        <v>#DIV/0!</v>
      </c>
    </row>
    <row r="252" spans="2:13" x14ac:dyDescent="0.5">
      <c r="B252" s="108" t="s">
        <v>79</v>
      </c>
      <c r="C252" s="109"/>
      <c r="D252" s="110" t="e">
        <f>E251/D251</f>
        <v>#DIV/0!</v>
      </c>
      <c r="E252" s="107"/>
      <c r="F252" s="107"/>
      <c r="G252" s="107"/>
      <c r="H252" s="107"/>
      <c r="I252" s="107"/>
      <c r="J252" s="107"/>
    </row>
    <row r="253" spans="2:13" ht="16.149999999999999" thickBot="1" x14ac:dyDescent="0.55000000000000004"/>
    <row r="254" spans="2:13" ht="16.149999999999999" thickBot="1" x14ac:dyDescent="0.55000000000000004">
      <c r="B254" s="86" t="s">
        <v>18</v>
      </c>
      <c r="C254" s="286" t="str">
        <f>'1 -Profit Calc'!A26</f>
        <v>Afterschool</v>
      </c>
      <c r="D254" s="287"/>
      <c r="I254" s="5"/>
      <c r="J254" s="5"/>
    </row>
    <row r="255" spans="2:13" ht="43.5" x14ac:dyDescent="0.55000000000000004">
      <c r="B255" s="14" t="s">
        <v>19</v>
      </c>
      <c r="C255" s="12" t="s">
        <v>16</v>
      </c>
      <c r="D255" s="12" t="s">
        <v>20</v>
      </c>
      <c r="E255" s="12" t="s">
        <v>78</v>
      </c>
      <c r="F255" s="12" t="s">
        <v>21</v>
      </c>
      <c r="G255" s="15" t="s">
        <v>24</v>
      </c>
      <c r="H255" s="15" t="s">
        <v>25</v>
      </c>
      <c r="I255" s="15" t="s">
        <v>23</v>
      </c>
      <c r="J255" s="15" t="s">
        <v>22</v>
      </c>
      <c r="L255" s="25" t="s">
        <v>40</v>
      </c>
      <c r="M255" s="11"/>
    </row>
    <row r="256" spans="2:13" x14ac:dyDescent="0.5">
      <c r="B256" s="10"/>
      <c r="C256" s="75"/>
      <c r="D256" s="6"/>
      <c r="E256" s="13"/>
      <c r="F256" s="104">
        <f>D256+E256</f>
        <v>0</v>
      </c>
      <c r="G256" s="16"/>
      <c r="H256" s="104">
        <f>F256*G256</f>
        <v>0</v>
      </c>
      <c r="I256" s="16"/>
      <c r="J256" s="104">
        <f>H256*I256</f>
        <v>0</v>
      </c>
      <c r="L256" s="37" t="s">
        <v>38</v>
      </c>
      <c r="M256" s="38">
        <v>0</v>
      </c>
    </row>
    <row r="257" spans="2:13" x14ac:dyDescent="0.5">
      <c r="B257" s="10"/>
      <c r="C257" s="75"/>
      <c r="D257" s="6"/>
      <c r="E257" s="13"/>
      <c r="F257" s="104">
        <f t="shared" ref="F257:F280" si="46">D257+E257</f>
        <v>0</v>
      </c>
      <c r="G257" s="16"/>
      <c r="H257" s="104">
        <f t="shared" ref="H257:H280" si="47">F257*G257</f>
        <v>0</v>
      </c>
      <c r="I257" s="16"/>
      <c r="J257" s="104">
        <f t="shared" ref="J257:J280" si="48">H257*I257</f>
        <v>0</v>
      </c>
      <c r="L257" s="104" t="s">
        <v>41</v>
      </c>
      <c r="M257" s="104">
        <f>M256</f>
        <v>0</v>
      </c>
    </row>
    <row r="258" spans="2:13" x14ac:dyDescent="0.5">
      <c r="B258" s="10"/>
      <c r="C258" s="75"/>
      <c r="D258" s="6"/>
      <c r="E258" s="13"/>
      <c r="F258" s="104">
        <f t="shared" si="46"/>
        <v>0</v>
      </c>
      <c r="G258" s="16"/>
      <c r="H258" s="104">
        <f t="shared" si="47"/>
        <v>0</v>
      </c>
      <c r="I258" s="16"/>
      <c r="J258" s="104">
        <f t="shared" si="48"/>
        <v>0</v>
      </c>
      <c r="L258" s="37" t="s">
        <v>39</v>
      </c>
      <c r="M258" s="38"/>
    </row>
    <row r="259" spans="2:13" x14ac:dyDescent="0.5">
      <c r="B259" s="10"/>
      <c r="C259" s="75"/>
      <c r="D259" s="6"/>
      <c r="E259" s="13"/>
      <c r="F259" s="104">
        <f t="shared" si="46"/>
        <v>0</v>
      </c>
      <c r="G259" s="16"/>
      <c r="H259" s="104">
        <f t="shared" si="47"/>
        <v>0</v>
      </c>
      <c r="I259" s="16"/>
      <c r="J259" s="104">
        <f t="shared" si="48"/>
        <v>0</v>
      </c>
      <c r="L259" s="37" t="s">
        <v>39</v>
      </c>
      <c r="M259" s="38"/>
    </row>
    <row r="260" spans="2:13" x14ac:dyDescent="0.5">
      <c r="B260" s="10"/>
      <c r="C260" s="75"/>
      <c r="D260" s="6"/>
      <c r="E260" s="13"/>
      <c r="F260" s="104">
        <f t="shared" si="46"/>
        <v>0</v>
      </c>
      <c r="G260" s="16"/>
      <c r="H260" s="104">
        <f t="shared" si="47"/>
        <v>0</v>
      </c>
      <c r="I260" s="16"/>
      <c r="J260" s="104">
        <f t="shared" si="48"/>
        <v>0</v>
      </c>
      <c r="L260" s="37" t="s">
        <v>39</v>
      </c>
      <c r="M260" s="38"/>
    </row>
    <row r="261" spans="2:13" x14ac:dyDescent="0.5">
      <c r="B261" s="10"/>
      <c r="C261" s="75"/>
      <c r="D261" s="6"/>
      <c r="E261" s="13"/>
      <c r="F261" s="104">
        <f t="shared" si="46"/>
        <v>0</v>
      </c>
      <c r="G261" s="16"/>
      <c r="H261" s="104">
        <f t="shared" si="47"/>
        <v>0</v>
      </c>
      <c r="I261" s="16"/>
      <c r="J261" s="104">
        <f t="shared" si="48"/>
        <v>0</v>
      </c>
      <c r="L261" s="104" t="s">
        <v>42</v>
      </c>
      <c r="M261" s="104">
        <f>SUM(M258:M260)</f>
        <v>0</v>
      </c>
    </row>
    <row r="262" spans="2:13" x14ac:dyDescent="0.5">
      <c r="B262" s="10"/>
      <c r="C262" s="75"/>
      <c r="D262" s="6"/>
      <c r="E262" s="13"/>
      <c r="F262" s="104">
        <f t="shared" si="46"/>
        <v>0</v>
      </c>
      <c r="G262" s="16"/>
      <c r="H262" s="104">
        <f t="shared" si="47"/>
        <v>0</v>
      </c>
      <c r="I262" s="16"/>
      <c r="J262" s="104">
        <f t="shared" si="48"/>
        <v>0</v>
      </c>
      <c r="L262" s="104" t="s">
        <v>29</v>
      </c>
      <c r="M262" s="104">
        <f>M257+M261</f>
        <v>0</v>
      </c>
    </row>
    <row r="263" spans="2:13" x14ac:dyDescent="0.5">
      <c r="B263" s="10"/>
      <c r="C263" s="75"/>
      <c r="D263" s="6"/>
      <c r="E263" s="13"/>
      <c r="F263" s="104">
        <f t="shared" si="46"/>
        <v>0</v>
      </c>
      <c r="G263" s="16"/>
      <c r="H263" s="104">
        <f t="shared" si="47"/>
        <v>0</v>
      </c>
      <c r="I263" s="16"/>
      <c r="J263" s="104">
        <f t="shared" si="48"/>
        <v>0</v>
      </c>
    </row>
    <row r="264" spans="2:13" x14ac:dyDescent="0.5">
      <c r="B264" s="10"/>
      <c r="C264" s="75"/>
      <c r="D264" s="6"/>
      <c r="E264" s="13"/>
      <c r="F264" s="104">
        <f t="shared" si="46"/>
        <v>0</v>
      </c>
      <c r="G264" s="16"/>
      <c r="H264" s="104">
        <f t="shared" si="47"/>
        <v>0</v>
      </c>
      <c r="I264" s="16"/>
      <c r="J264" s="104">
        <f t="shared" si="48"/>
        <v>0</v>
      </c>
    </row>
    <row r="265" spans="2:13" x14ac:dyDescent="0.5">
      <c r="B265" s="10"/>
      <c r="C265" s="75"/>
      <c r="D265" s="6"/>
      <c r="E265" s="13"/>
      <c r="F265" s="104">
        <f t="shared" si="46"/>
        <v>0</v>
      </c>
      <c r="G265" s="16"/>
      <c r="H265" s="104">
        <f t="shared" si="47"/>
        <v>0</v>
      </c>
      <c r="I265" s="16"/>
      <c r="J265" s="104">
        <f t="shared" si="48"/>
        <v>0</v>
      </c>
    </row>
    <row r="266" spans="2:13" x14ac:dyDescent="0.5">
      <c r="B266" s="10"/>
      <c r="C266" s="75"/>
      <c r="D266" s="6"/>
      <c r="E266" s="13"/>
      <c r="F266" s="104">
        <f t="shared" si="46"/>
        <v>0</v>
      </c>
      <c r="G266" s="16"/>
      <c r="H266" s="104">
        <f t="shared" si="47"/>
        <v>0</v>
      </c>
      <c r="I266" s="16"/>
      <c r="J266" s="104">
        <f t="shared" si="48"/>
        <v>0</v>
      </c>
    </row>
    <row r="267" spans="2:13" x14ac:dyDescent="0.5">
      <c r="B267" s="10"/>
      <c r="C267" s="75"/>
      <c r="D267" s="6"/>
      <c r="E267" s="13"/>
      <c r="F267" s="104">
        <f t="shared" si="46"/>
        <v>0</v>
      </c>
      <c r="G267" s="16"/>
      <c r="H267" s="104">
        <f t="shared" si="47"/>
        <v>0</v>
      </c>
      <c r="I267" s="16"/>
      <c r="J267" s="104">
        <f t="shared" si="48"/>
        <v>0</v>
      </c>
    </row>
    <row r="268" spans="2:13" x14ac:dyDescent="0.5">
      <c r="B268" s="10"/>
      <c r="C268" s="75"/>
      <c r="D268" s="6"/>
      <c r="E268" s="13"/>
      <c r="F268" s="104">
        <f t="shared" si="46"/>
        <v>0</v>
      </c>
      <c r="G268" s="16"/>
      <c r="H268" s="104">
        <f t="shared" si="47"/>
        <v>0</v>
      </c>
      <c r="I268" s="16"/>
      <c r="J268" s="104">
        <f t="shared" si="48"/>
        <v>0</v>
      </c>
    </row>
    <row r="269" spans="2:13" x14ac:dyDescent="0.5">
      <c r="B269" s="10"/>
      <c r="C269" s="75"/>
      <c r="D269" s="6"/>
      <c r="E269" s="13"/>
      <c r="F269" s="104">
        <f t="shared" si="46"/>
        <v>0</v>
      </c>
      <c r="G269" s="16"/>
      <c r="H269" s="104">
        <f t="shared" si="47"/>
        <v>0</v>
      </c>
      <c r="I269" s="16"/>
      <c r="J269" s="104">
        <f t="shared" si="48"/>
        <v>0</v>
      </c>
    </row>
    <row r="270" spans="2:13" x14ac:dyDescent="0.5">
      <c r="B270" s="10"/>
      <c r="C270" s="75"/>
      <c r="D270" s="6"/>
      <c r="E270" s="13"/>
      <c r="F270" s="104">
        <f t="shared" si="46"/>
        <v>0</v>
      </c>
      <c r="G270" s="16"/>
      <c r="H270" s="104">
        <f t="shared" si="47"/>
        <v>0</v>
      </c>
      <c r="I270" s="16"/>
      <c r="J270" s="104">
        <f t="shared" si="48"/>
        <v>0</v>
      </c>
    </row>
    <row r="271" spans="2:13" x14ac:dyDescent="0.5">
      <c r="B271" s="10"/>
      <c r="C271" s="75"/>
      <c r="D271" s="6"/>
      <c r="E271" s="13"/>
      <c r="F271" s="104">
        <f t="shared" si="46"/>
        <v>0</v>
      </c>
      <c r="G271" s="16"/>
      <c r="H271" s="104">
        <f t="shared" si="47"/>
        <v>0</v>
      </c>
      <c r="I271" s="16"/>
      <c r="J271" s="104">
        <f t="shared" si="48"/>
        <v>0</v>
      </c>
    </row>
    <row r="272" spans="2:13" x14ac:dyDescent="0.5">
      <c r="B272" s="10"/>
      <c r="C272" s="75"/>
      <c r="D272" s="6"/>
      <c r="E272" s="13"/>
      <c r="F272" s="104">
        <f t="shared" si="46"/>
        <v>0</v>
      </c>
      <c r="G272" s="16"/>
      <c r="H272" s="104">
        <f t="shared" si="47"/>
        <v>0</v>
      </c>
      <c r="I272" s="16"/>
      <c r="J272" s="104">
        <f t="shared" si="48"/>
        <v>0</v>
      </c>
    </row>
    <row r="273" spans="2:13" x14ac:dyDescent="0.5">
      <c r="B273" s="10"/>
      <c r="C273" s="75"/>
      <c r="D273" s="6"/>
      <c r="E273" s="13"/>
      <c r="F273" s="104">
        <f t="shared" si="46"/>
        <v>0</v>
      </c>
      <c r="G273" s="16"/>
      <c r="H273" s="104">
        <f t="shared" si="47"/>
        <v>0</v>
      </c>
      <c r="I273" s="16"/>
      <c r="J273" s="104">
        <f t="shared" si="48"/>
        <v>0</v>
      </c>
    </row>
    <row r="274" spans="2:13" x14ac:dyDescent="0.5">
      <c r="B274" s="10"/>
      <c r="C274" s="75"/>
      <c r="D274" s="6"/>
      <c r="E274" s="13"/>
      <c r="F274" s="104">
        <f t="shared" si="46"/>
        <v>0</v>
      </c>
      <c r="G274" s="16"/>
      <c r="H274" s="104">
        <f t="shared" si="47"/>
        <v>0</v>
      </c>
      <c r="I274" s="16"/>
      <c r="J274" s="104">
        <f t="shared" si="48"/>
        <v>0</v>
      </c>
    </row>
    <row r="275" spans="2:13" x14ac:dyDescent="0.5">
      <c r="B275" s="10"/>
      <c r="C275" s="75"/>
      <c r="D275" s="6"/>
      <c r="E275" s="13"/>
      <c r="F275" s="104">
        <f t="shared" si="46"/>
        <v>0</v>
      </c>
      <c r="G275" s="16"/>
      <c r="H275" s="104">
        <f t="shared" si="47"/>
        <v>0</v>
      </c>
      <c r="I275" s="16"/>
      <c r="J275" s="104">
        <f t="shared" si="48"/>
        <v>0</v>
      </c>
    </row>
    <row r="276" spans="2:13" x14ac:dyDescent="0.5">
      <c r="B276" s="10"/>
      <c r="C276" s="75"/>
      <c r="D276" s="6"/>
      <c r="E276" s="13"/>
      <c r="F276" s="104">
        <f t="shared" si="46"/>
        <v>0</v>
      </c>
      <c r="G276" s="16"/>
      <c r="H276" s="104">
        <f t="shared" si="47"/>
        <v>0</v>
      </c>
      <c r="I276" s="16"/>
      <c r="J276" s="104">
        <f t="shared" si="48"/>
        <v>0</v>
      </c>
    </row>
    <row r="277" spans="2:13" x14ac:dyDescent="0.5">
      <c r="B277" s="10"/>
      <c r="C277" s="75"/>
      <c r="D277" s="6"/>
      <c r="E277" s="13"/>
      <c r="F277" s="104">
        <f t="shared" si="46"/>
        <v>0</v>
      </c>
      <c r="G277" s="16"/>
      <c r="H277" s="104">
        <f t="shared" si="47"/>
        <v>0</v>
      </c>
      <c r="I277" s="16"/>
      <c r="J277" s="104">
        <f t="shared" si="48"/>
        <v>0</v>
      </c>
    </row>
    <row r="278" spans="2:13" x14ac:dyDescent="0.5">
      <c r="B278" s="10"/>
      <c r="C278" s="75"/>
      <c r="D278" s="6"/>
      <c r="E278" s="13"/>
      <c r="F278" s="104">
        <f t="shared" si="46"/>
        <v>0</v>
      </c>
      <c r="G278" s="16"/>
      <c r="H278" s="104">
        <f t="shared" si="47"/>
        <v>0</v>
      </c>
      <c r="I278" s="16"/>
      <c r="J278" s="104">
        <f t="shared" si="48"/>
        <v>0</v>
      </c>
    </row>
    <row r="279" spans="2:13" x14ac:dyDescent="0.5">
      <c r="B279" s="10"/>
      <c r="C279" s="75"/>
      <c r="D279" s="6"/>
      <c r="E279" s="13"/>
      <c r="F279" s="104">
        <f t="shared" si="46"/>
        <v>0</v>
      </c>
      <c r="G279" s="16"/>
      <c r="H279" s="104">
        <f t="shared" si="47"/>
        <v>0</v>
      </c>
      <c r="I279" s="16"/>
      <c r="J279" s="104">
        <f t="shared" si="48"/>
        <v>0</v>
      </c>
    </row>
    <row r="280" spans="2:13" x14ac:dyDescent="0.5">
      <c r="B280" s="10"/>
      <c r="C280" s="75"/>
      <c r="D280" s="6"/>
      <c r="E280" s="13"/>
      <c r="F280" s="104">
        <f t="shared" si="46"/>
        <v>0</v>
      </c>
      <c r="G280" s="16"/>
      <c r="H280" s="104">
        <f t="shared" si="47"/>
        <v>0</v>
      </c>
      <c r="I280" s="16"/>
      <c r="J280" s="104">
        <f t="shared" si="48"/>
        <v>0</v>
      </c>
    </row>
    <row r="281" spans="2:13" x14ac:dyDescent="0.5">
      <c r="B281" s="106" t="s">
        <v>67</v>
      </c>
      <c r="C281" s="111">
        <f>COUNTA(B256:B280)</f>
        <v>0</v>
      </c>
      <c r="D281" s="106">
        <f>SUM(D256:D280)</f>
        <v>0</v>
      </c>
      <c r="E281" s="106">
        <f t="shared" ref="E281:F281" si="49">SUM(E256:E280)</f>
        <v>0</v>
      </c>
      <c r="F281" s="106">
        <f t="shared" si="49"/>
        <v>0</v>
      </c>
      <c r="G281" s="106" t="s">
        <v>0</v>
      </c>
      <c r="H281" s="106">
        <f>SUM(H256:H280)</f>
        <v>0</v>
      </c>
      <c r="I281" s="106" t="s">
        <v>0</v>
      </c>
      <c r="J281" s="106">
        <f>SUM(J256:J280)</f>
        <v>0</v>
      </c>
    </row>
    <row r="282" spans="2:13" x14ac:dyDescent="0.5">
      <c r="B282" s="105" t="s">
        <v>66</v>
      </c>
      <c r="C282" s="105"/>
      <c r="D282" s="105" t="e">
        <f>SUM(D256:D280)/C281</f>
        <v>#DIV/0!</v>
      </c>
      <c r="E282" s="105" t="e">
        <f>SUM(E256:E280)/C281</f>
        <v>#DIV/0!</v>
      </c>
      <c r="F282" s="105" t="e">
        <f>SUM(F256:F280)/ C281</f>
        <v>#DIV/0!</v>
      </c>
      <c r="G282" s="112" t="e">
        <f>SUM(G256:G280)/ C281</f>
        <v>#DIV/0!</v>
      </c>
      <c r="H282" s="105" t="e">
        <f>SUM(H256:H280)/ C281</f>
        <v>#DIV/0!</v>
      </c>
      <c r="I282" s="113" t="e">
        <f>SUM(I256:I280)/ C281</f>
        <v>#DIV/0!</v>
      </c>
      <c r="J282" s="105" t="e">
        <f>SUM(J256:J280)/ C281</f>
        <v>#DIV/0!</v>
      </c>
    </row>
    <row r="283" spans="2:13" x14ac:dyDescent="0.5">
      <c r="B283" s="108" t="s">
        <v>79</v>
      </c>
      <c r="C283" s="109"/>
      <c r="D283" s="110" t="e">
        <f>E282/D282</f>
        <v>#DIV/0!</v>
      </c>
      <c r="E283" s="107"/>
      <c r="F283" s="107"/>
      <c r="G283" s="107"/>
      <c r="H283" s="107"/>
      <c r="I283" s="107"/>
      <c r="J283" s="107"/>
    </row>
    <row r="284" spans="2:13" ht="16.149999999999999" thickBot="1" x14ac:dyDescent="0.55000000000000004"/>
    <row r="285" spans="2:13" ht="16.149999999999999" thickBot="1" x14ac:dyDescent="0.55000000000000004">
      <c r="B285" s="86" t="s">
        <v>18</v>
      </c>
      <c r="C285" s="286" t="str">
        <f>'1 -Profit Calc'!A27</f>
        <v>Summer Camp</v>
      </c>
      <c r="D285" s="287"/>
      <c r="I285" s="5"/>
      <c r="J285" s="5"/>
    </row>
    <row r="286" spans="2:13" ht="43.5" x14ac:dyDescent="0.55000000000000004">
      <c r="B286" s="14" t="s">
        <v>19</v>
      </c>
      <c r="C286" s="12" t="s">
        <v>16</v>
      </c>
      <c r="D286" s="12" t="s">
        <v>20</v>
      </c>
      <c r="E286" s="12" t="s">
        <v>78</v>
      </c>
      <c r="F286" s="12" t="s">
        <v>21</v>
      </c>
      <c r="G286" s="15" t="s">
        <v>24</v>
      </c>
      <c r="H286" s="15" t="s">
        <v>25</v>
      </c>
      <c r="I286" s="15" t="s">
        <v>23</v>
      </c>
      <c r="J286" s="15" t="s">
        <v>22</v>
      </c>
      <c r="L286" s="25" t="s">
        <v>40</v>
      </c>
      <c r="M286" s="11"/>
    </row>
    <row r="287" spans="2:13" x14ac:dyDescent="0.5">
      <c r="B287" s="10"/>
      <c r="C287" s="75"/>
      <c r="D287" s="6"/>
      <c r="E287" s="13"/>
      <c r="F287" s="104">
        <f>D287+E287</f>
        <v>0</v>
      </c>
      <c r="G287" s="16"/>
      <c r="H287" s="104">
        <f>F287*G287</f>
        <v>0</v>
      </c>
      <c r="I287" s="16">
        <v>8</v>
      </c>
      <c r="J287" s="104">
        <f>H287*I287</f>
        <v>0</v>
      </c>
      <c r="L287" s="37" t="s">
        <v>38</v>
      </c>
      <c r="M287" s="38">
        <v>0</v>
      </c>
    </row>
    <row r="288" spans="2:13" x14ac:dyDescent="0.5">
      <c r="B288" s="10"/>
      <c r="C288" s="75"/>
      <c r="D288" s="6"/>
      <c r="E288" s="13"/>
      <c r="F288" s="104">
        <f t="shared" ref="F288:F311" si="50">D288+E288</f>
        <v>0</v>
      </c>
      <c r="G288" s="16"/>
      <c r="H288" s="104">
        <f t="shared" ref="H288:H311" si="51">F288*G288</f>
        <v>0</v>
      </c>
      <c r="I288" s="16">
        <v>8</v>
      </c>
      <c r="J288" s="104">
        <f t="shared" ref="J288:J311" si="52">H288*I288</f>
        <v>0</v>
      </c>
      <c r="L288" s="104" t="s">
        <v>41</v>
      </c>
      <c r="M288" s="104">
        <f>M287</f>
        <v>0</v>
      </c>
    </row>
    <row r="289" spans="2:13" x14ac:dyDescent="0.5">
      <c r="B289" s="10"/>
      <c r="C289" s="75"/>
      <c r="D289" s="6"/>
      <c r="E289" s="13"/>
      <c r="F289" s="104">
        <f t="shared" si="50"/>
        <v>0</v>
      </c>
      <c r="G289" s="16"/>
      <c r="H289" s="104">
        <f t="shared" si="51"/>
        <v>0</v>
      </c>
      <c r="I289" s="16">
        <v>8</v>
      </c>
      <c r="J289" s="104">
        <f t="shared" si="52"/>
        <v>0</v>
      </c>
      <c r="L289" s="37" t="s">
        <v>39</v>
      </c>
      <c r="M289" s="38"/>
    </row>
    <row r="290" spans="2:13" x14ac:dyDescent="0.5">
      <c r="B290" s="10"/>
      <c r="C290" s="75"/>
      <c r="D290" s="6"/>
      <c r="E290" s="13"/>
      <c r="F290" s="104">
        <f t="shared" si="50"/>
        <v>0</v>
      </c>
      <c r="G290" s="16"/>
      <c r="H290" s="104">
        <f t="shared" si="51"/>
        <v>0</v>
      </c>
      <c r="I290" s="16">
        <v>8</v>
      </c>
      <c r="J290" s="104">
        <f t="shared" si="52"/>
        <v>0</v>
      </c>
      <c r="L290" s="37" t="s">
        <v>39</v>
      </c>
      <c r="M290" s="38"/>
    </row>
    <row r="291" spans="2:13" x14ac:dyDescent="0.5">
      <c r="B291" s="10"/>
      <c r="C291" s="75"/>
      <c r="D291" s="6"/>
      <c r="E291" s="13"/>
      <c r="F291" s="104">
        <f t="shared" si="50"/>
        <v>0</v>
      </c>
      <c r="G291" s="16"/>
      <c r="H291" s="104">
        <f t="shared" si="51"/>
        <v>0</v>
      </c>
      <c r="I291" s="16">
        <v>8</v>
      </c>
      <c r="J291" s="104">
        <f t="shared" si="52"/>
        <v>0</v>
      </c>
      <c r="L291" s="37" t="s">
        <v>39</v>
      </c>
      <c r="M291" s="38"/>
    </row>
    <row r="292" spans="2:13" x14ac:dyDescent="0.5">
      <c r="B292" s="10"/>
      <c r="C292" s="75"/>
      <c r="D292" s="6"/>
      <c r="E292" s="13"/>
      <c r="F292" s="104">
        <f t="shared" si="50"/>
        <v>0</v>
      </c>
      <c r="G292" s="16"/>
      <c r="H292" s="104">
        <f t="shared" si="51"/>
        <v>0</v>
      </c>
      <c r="I292" s="16">
        <v>8</v>
      </c>
      <c r="J292" s="104">
        <f t="shared" si="52"/>
        <v>0</v>
      </c>
      <c r="L292" s="104" t="s">
        <v>42</v>
      </c>
      <c r="M292" s="104">
        <f>SUM(M289:M291)</f>
        <v>0</v>
      </c>
    </row>
    <row r="293" spans="2:13" x14ac:dyDescent="0.5">
      <c r="B293" s="10"/>
      <c r="C293" s="75"/>
      <c r="D293" s="6"/>
      <c r="E293" s="13"/>
      <c r="F293" s="104">
        <f t="shared" si="50"/>
        <v>0</v>
      </c>
      <c r="G293" s="16"/>
      <c r="H293" s="104">
        <f t="shared" si="51"/>
        <v>0</v>
      </c>
      <c r="I293" s="16">
        <v>8</v>
      </c>
      <c r="J293" s="104">
        <f t="shared" si="52"/>
        <v>0</v>
      </c>
      <c r="L293" s="104" t="s">
        <v>29</v>
      </c>
      <c r="M293" s="104">
        <f>M288+M292</f>
        <v>0</v>
      </c>
    </row>
    <row r="294" spans="2:13" x14ac:dyDescent="0.5">
      <c r="B294" s="10"/>
      <c r="C294" s="75"/>
      <c r="D294" s="6"/>
      <c r="E294" s="13"/>
      <c r="F294" s="104">
        <f t="shared" si="50"/>
        <v>0</v>
      </c>
      <c r="G294" s="16"/>
      <c r="H294" s="104">
        <f t="shared" si="51"/>
        <v>0</v>
      </c>
      <c r="I294" s="16">
        <v>8</v>
      </c>
      <c r="J294" s="104">
        <f t="shared" si="52"/>
        <v>0</v>
      </c>
    </row>
    <row r="295" spans="2:13" x14ac:dyDescent="0.5">
      <c r="B295" s="10"/>
      <c r="C295" s="75"/>
      <c r="D295" s="6"/>
      <c r="E295" s="13"/>
      <c r="F295" s="104">
        <f t="shared" si="50"/>
        <v>0</v>
      </c>
      <c r="G295" s="16"/>
      <c r="H295" s="104">
        <f t="shared" si="51"/>
        <v>0</v>
      </c>
      <c r="I295" s="16">
        <v>8</v>
      </c>
      <c r="J295" s="104">
        <f t="shared" si="52"/>
        <v>0</v>
      </c>
    </row>
    <row r="296" spans="2:13" x14ac:dyDescent="0.5">
      <c r="B296" s="10"/>
      <c r="C296" s="75"/>
      <c r="D296" s="6"/>
      <c r="E296" s="13"/>
      <c r="F296" s="104">
        <f t="shared" si="50"/>
        <v>0</v>
      </c>
      <c r="G296" s="16"/>
      <c r="H296" s="104">
        <f t="shared" si="51"/>
        <v>0</v>
      </c>
      <c r="I296" s="16">
        <v>8</v>
      </c>
      <c r="J296" s="104">
        <f t="shared" si="52"/>
        <v>0</v>
      </c>
    </row>
    <row r="297" spans="2:13" x14ac:dyDescent="0.5">
      <c r="B297" s="10"/>
      <c r="C297" s="75"/>
      <c r="D297" s="6"/>
      <c r="E297" s="13"/>
      <c r="F297" s="104">
        <f t="shared" si="50"/>
        <v>0</v>
      </c>
      <c r="G297" s="16"/>
      <c r="H297" s="104">
        <f t="shared" si="51"/>
        <v>0</v>
      </c>
      <c r="I297" s="16">
        <v>8</v>
      </c>
      <c r="J297" s="104">
        <f t="shared" si="52"/>
        <v>0</v>
      </c>
    </row>
    <row r="298" spans="2:13" x14ac:dyDescent="0.5">
      <c r="B298" s="10"/>
      <c r="C298" s="75"/>
      <c r="D298" s="6"/>
      <c r="E298" s="13"/>
      <c r="F298" s="104">
        <f t="shared" si="50"/>
        <v>0</v>
      </c>
      <c r="G298" s="16"/>
      <c r="H298" s="104">
        <f t="shared" si="51"/>
        <v>0</v>
      </c>
      <c r="I298" s="16">
        <v>8</v>
      </c>
      <c r="J298" s="104">
        <f t="shared" si="52"/>
        <v>0</v>
      </c>
    </row>
    <row r="299" spans="2:13" x14ac:dyDescent="0.5">
      <c r="B299" s="10"/>
      <c r="C299" s="75"/>
      <c r="D299" s="6"/>
      <c r="E299" s="13"/>
      <c r="F299" s="104">
        <f t="shared" si="50"/>
        <v>0</v>
      </c>
      <c r="G299" s="16"/>
      <c r="H299" s="104">
        <f t="shared" si="51"/>
        <v>0</v>
      </c>
      <c r="I299" s="16">
        <v>8</v>
      </c>
      <c r="J299" s="104">
        <f t="shared" si="52"/>
        <v>0</v>
      </c>
    </row>
    <row r="300" spans="2:13" x14ac:dyDescent="0.5">
      <c r="B300" s="10"/>
      <c r="C300" s="75"/>
      <c r="D300" s="6"/>
      <c r="E300" s="13"/>
      <c r="F300" s="104">
        <f t="shared" si="50"/>
        <v>0</v>
      </c>
      <c r="G300" s="16"/>
      <c r="H300" s="104">
        <f t="shared" si="51"/>
        <v>0</v>
      </c>
      <c r="I300" s="16">
        <v>8</v>
      </c>
      <c r="J300" s="104">
        <f t="shared" si="52"/>
        <v>0</v>
      </c>
    </row>
    <row r="301" spans="2:13" x14ac:dyDescent="0.5">
      <c r="B301" s="10"/>
      <c r="C301" s="75"/>
      <c r="D301" s="6"/>
      <c r="E301" s="13"/>
      <c r="F301" s="104">
        <f t="shared" si="50"/>
        <v>0</v>
      </c>
      <c r="G301" s="16"/>
      <c r="H301" s="104">
        <f t="shared" si="51"/>
        <v>0</v>
      </c>
      <c r="I301" s="16">
        <v>8</v>
      </c>
      <c r="J301" s="104">
        <f t="shared" si="52"/>
        <v>0</v>
      </c>
    </row>
    <row r="302" spans="2:13" x14ac:dyDescent="0.5">
      <c r="B302" s="10"/>
      <c r="C302" s="75"/>
      <c r="D302" s="6"/>
      <c r="E302" s="13"/>
      <c r="F302" s="104">
        <f t="shared" si="50"/>
        <v>0</v>
      </c>
      <c r="G302" s="16"/>
      <c r="H302" s="104">
        <f t="shared" si="51"/>
        <v>0</v>
      </c>
      <c r="I302" s="16">
        <v>8</v>
      </c>
      <c r="J302" s="104">
        <f t="shared" si="52"/>
        <v>0</v>
      </c>
    </row>
    <row r="303" spans="2:13" x14ac:dyDescent="0.5">
      <c r="B303" s="10"/>
      <c r="C303" s="75"/>
      <c r="D303" s="6"/>
      <c r="E303" s="13"/>
      <c r="F303" s="104">
        <f t="shared" si="50"/>
        <v>0</v>
      </c>
      <c r="G303" s="16"/>
      <c r="H303" s="104">
        <f t="shared" si="51"/>
        <v>0</v>
      </c>
      <c r="I303" s="16">
        <v>8</v>
      </c>
      <c r="J303" s="104">
        <f t="shared" si="52"/>
        <v>0</v>
      </c>
    </row>
    <row r="304" spans="2:13" ht="16.149999999999999" thickBot="1" x14ac:dyDescent="0.55000000000000004">
      <c r="B304" s="10"/>
      <c r="C304" s="75"/>
      <c r="D304" s="6"/>
      <c r="E304" s="13"/>
      <c r="F304" s="104">
        <f t="shared" si="50"/>
        <v>0</v>
      </c>
      <c r="G304" s="16"/>
      <c r="H304" s="104">
        <f t="shared" si="51"/>
        <v>0</v>
      </c>
      <c r="I304" s="16">
        <v>8</v>
      </c>
      <c r="J304" s="104">
        <f t="shared" si="52"/>
        <v>0</v>
      </c>
    </row>
    <row r="305" spans="2:15" ht="16.149999999999999" thickBot="1" x14ac:dyDescent="0.55000000000000004">
      <c r="B305" s="10"/>
      <c r="C305" s="75"/>
      <c r="D305" s="6"/>
      <c r="E305" s="13"/>
      <c r="F305" s="104">
        <f t="shared" si="50"/>
        <v>0</v>
      </c>
      <c r="G305" s="16"/>
      <c r="H305" s="104">
        <f t="shared" si="51"/>
        <v>0</v>
      </c>
      <c r="I305" s="16">
        <v>8</v>
      </c>
      <c r="J305" s="104">
        <f t="shared" si="52"/>
        <v>0</v>
      </c>
      <c r="N305" s="288"/>
      <c r="O305" s="289"/>
    </row>
    <row r="306" spans="2:15" x14ac:dyDescent="0.5">
      <c r="B306" s="10"/>
      <c r="C306" s="75"/>
      <c r="D306" s="6"/>
      <c r="E306" s="13"/>
      <c r="F306" s="104">
        <f t="shared" si="50"/>
        <v>0</v>
      </c>
      <c r="G306" s="16"/>
      <c r="H306" s="104">
        <f t="shared" si="51"/>
        <v>0</v>
      </c>
      <c r="I306" s="16">
        <v>8</v>
      </c>
      <c r="J306" s="104">
        <f t="shared" si="52"/>
        <v>0</v>
      </c>
    </row>
    <row r="307" spans="2:15" x14ac:dyDescent="0.5">
      <c r="B307" s="10"/>
      <c r="C307" s="75"/>
      <c r="D307" s="6"/>
      <c r="E307" s="13"/>
      <c r="F307" s="104">
        <f t="shared" si="50"/>
        <v>0</v>
      </c>
      <c r="G307" s="16"/>
      <c r="H307" s="104">
        <f t="shared" si="51"/>
        <v>0</v>
      </c>
      <c r="I307" s="16"/>
      <c r="J307" s="104">
        <f t="shared" si="52"/>
        <v>0</v>
      </c>
    </row>
    <row r="308" spans="2:15" x14ac:dyDescent="0.5">
      <c r="B308" s="10"/>
      <c r="C308" s="75"/>
      <c r="D308" s="6"/>
      <c r="E308" s="13"/>
      <c r="F308" s="104">
        <f t="shared" si="50"/>
        <v>0</v>
      </c>
      <c r="G308" s="16"/>
      <c r="H308" s="104">
        <f t="shared" si="51"/>
        <v>0</v>
      </c>
      <c r="I308" s="16"/>
      <c r="J308" s="104">
        <f t="shared" si="52"/>
        <v>0</v>
      </c>
    </row>
    <row r="309" spans="2:15" x14ac:dyDescent="0.5">
      <c r="B309" s="10"/>
      <c r="C309" s="75"/>
      <c r="D309" s="6"/>
      <c r="E309" s="13"/>
      <c r="F309" s="104">
        <f t="shared" si="50"/>
        <v>0</v>
      </c>
      <c r="G309" s="16"/>
      <c r="H309" s="104">
        <f t="shared" si="51"/>
        <v>0</v>
      </c>
      <c r="I309" s="16"/>
      <c r="J309" s="104">
        <f t="shared" si="52"/>
        <v>0</v>
      </c>
    </row>
    <row r="310" spans="2:15" x14ac:dyDescent="0.5">
      <c r="B310" s="10"/>
      <c r="C310" s="75"/>
      <c r="D310" s="6"/>
      <c r="E310" s="13"/>
      <c r="F310" s="104">
        <f t="shared" si="50"/>
        <v>0</v>
      </c>
      <c r="G310" s="16"/>
      <c r="H310" s="104">
        <f t="shared" si="51"/>
        <v>0</v>
      </c>
      <c r="I310" s="16"/>
      <c r="J310" s="104">
        <f t="shared" si="52"/>
        <v>0</v>
      </c>
    </row>
    <row r="311" spans="2:15" x14ac:dyDescent="0.5">
      <c r="B311" s="10"/>
      <c r="C311" s="75"/>
      <c r="D311" s="6"/>
      <c r="E311" s="13"/>
      <c r="F311" s="104">
        <f t="shared" si="50"/>
        <v>0</v>
      </c>
      <c r="G311" s="16"/>
      <c r="H311" s="104">
        <f t="shared" si="51"/>
        <v>0</v>
      </c>
      <c r="I311" s="16"/>
      <c r="J311" s="104">
        <f t="shared" si="52"/>
        <v>0</v>
      </c>
    </row>
    <row r="312" spans="2:15" x14ac:dyDescent="0.5">
      <c r="B312" s="106" t="s">
        <v>67</v>
      </c>
      <c r="C312" s="111">
        <f>COUNTA(B287:B311)</f>
        <v>0</v>
      </c>
      <c r="D312" s="106">
        <f>SUM(D287:D311)</f>
        <v>0</v>
      </c>
      <c r="E312" s="106">
        <f>SUM(E287:E311)</f>
        <v>0</v>
      </c>
      <c r="F312" s="106">
        <f t="shared" ref="F312" si="53">SUM(F287:F311)</f>
        <v>0</v>
      </c>
      <c r="G312" s="106" t="s">
        <v>0</v>
      </c>
      <c r="H312" s="106">
        <f>SUM(H287:H311)</f>
        <v>0</v>
      </c>
      <c r="I312" s="106" t="s">
        <v>0</v>
      </c>
      <c r="J312" s="106">
        <f>SUM(J287:J311)</f>
        <v>0</v>
      </c>
    </row>
    <row r="313" spans="2:15" x14ac:dyDescent="0.5">
      <c r="B313" s="105" t="s">
        <v>66</v>
      </c>
      <c r="C313" s="105"/>
      <c r="D313" s="105" t="e">
        <f>SUM(D287:D311)/C312</f>
        <v>#DIV/0!</v>
      </c>
      <c r="E313" s="105" t="e">
        <f>SUM(E287:E311)/C312</f>
        <v>#DIV/0!</v>
      </c>
      <c r="F313" s="105" t="e">
        <f>SUM(F287:F311)/ C312</f>
        <v>#DIV/0!</v>
      </c>
      <c r="G313" s="112" t="e">
        <f>SUM(G287:G311)/ C312</f>
        <v>#DIV/0!</v>
      </c>
      <c r="H313" s="105" t="e">
        <f>SUM(H287:H311)/ C312</f>
        <v>#DIV/0!</v>
      </c>
      <c r="I313" s="113" t="e">
        <f>SUM(I287:I311)/ C312</f>
        <v>#DIV/0!</v>
      </c>
      <c r="J313" s="105" t="e">
        <f>SUM(J287:J311)/ C312</f>
        <v>#DIV/0!</v>
      </c>
    </row>
    <row r="314" spans="2:15" x14ac:dyDescent="0.5">
      <c r="B314" s="108" t="s">
        <v>79</v>
      </c>
      <c r="C314" s="109"/>
      <c r="D314" s="110" t="e">
        <f>E313/D313</f>
        <v>#DIV/0!</v>
      </c>
      <c r="E314" s="107"/>
      <c r="F314" s="107"/>
      <c r="G314" s="107"/>
      <c r="H314" s="107"/>
      <c r="I314" s="107"/>
      <c r="J314" s="107"/>
    </row>
    <row r="315" spans="2:15" ht="16.149999999999999" thickBot="1" x14ac:dyDescent="0.55000000000000004"/>
    <row r="316" spans="2:15" ht="16.149999999999999" thickBot="1" x14ac:dyDescent="0.55000000000000004">
      <c r="B316" s="86" t="s">
        <v>18</v>
      </c>
      <c r="C316" s="286" t="str">
        <f>'1 -Profit Calc'!A28</f>
        <v>Other Services 1</v>
      </c>
      <c r="D316" s="287"/>
      <c r="I316" s="5"/>
      <c r="J316" s="5"/>
    </row>
    <row r="317" spans="2:15" ht="43.5" x14ac:dyDescent="0.55000000000000004">
      <c r="B317" s="14" t="s">
        <v>19</v>
      </c>
      <c r="C317" s="12" t="s">
        <v>16</v>
      </c>
      <c r="D317" s="12" t="s">
        <v>20</v>
      </c>
      <c r="E317" s="12" t="s">
        <v>78</v>
      </c>
      <c r="F317" s="12" t="s">
        <v>21</v>
      </c>
      <c r="G317" s="15" t="s">
        <v>24</v>
      </c>
      <c r="H317" s="15" t="s">
        <v>25</v>
      </c>
      <c r="I317" s="15" t="s">
        <v>23</v>
      </c>
      <c r="J317" s="15" t="s">
        <v>22</v>
      </c>
      <c r="L317" s="25" t="s">
        <v>40</v>
      </c>
      <c r="M317" s="11"/>
    </row>
    <row r="318" spans="2:15" x14ac:dyDescent="0.5">
      <c r="B318" s="10"/>
      <c r="C318" s="75"/>
      <c r="D318" s="6"/>
      <c r="E318" s="13"/>
      <c r="F318" s="104">
        <f>D318+E318</f>
        <v>0</v>
      </c>
      <c r="G318" s="16"/>
      <c r="H318" s="104">
        <f>F318*G318</f>
        <v>0</v>
      </c>
      <c r="I318" s="16"/>
      <c r="J318" s="104">
        <f>H318*I318</f>
        <v>0</v>
      </c>
      <c r="L318" s="37" t="s">
        <v>38</v>
      </c>
      <c r="M318" s="38">
        <v>0</v>
      </c>
    </row>
    <row r="319" spans="2:15" x14ac:dyDescent="0.5">
      <c r="B319" s="10"/>
      <c r="C319" s="75"/>
      <c r="D319" s="6"/>
      <c r="E319" s="13"/>
      <c r="F319" s="104">
        <f t="shared" ref="F319:F342" si="54">D319+E319</f>
        <v>0</v>
      </c>
      <c r="G319" s="16"/>
      <c r="H319" s="104">
        <f t="shared" ref="H319:H342" si="55">F319*G319</f>
        <v>0</v>
      </c>
      <c r="I319" s="16"/>
      <c r="J319" s="104">
        <f t="shared" ref="J319:J342" si="56">H319*I319</f>
        <v>0</v>
      </c>
      <c r="L319" s="104" t="s">
        <v>41</v>
      </c>
      <c r="M319" s="104">
        <f>M318</f>
        <v>0</v>
      </c>
    </row>
    <row r="320" spans="2:15" x14ac:dyDescent="0.5">
      <c r="B320" s="10"/>
      <c r="C320" s="75"/>
      <c r="D320" s="6"/>
      <c r="E320" s="13"/>
      <c r="F320" s="104">
        <f t="shared" si="54"/>
        <v>0</v>
      </c>
      <c r="G320" s="16"/>
      <c r="H320" s="104">
        <f t="shared" si="55"/>
        <v>0</v>
      </c>
      <c r="I320" s="16"/>
      <c r="J320" s="104">
        <f t="shared" si="56"/>
        <v>0</v>
      </c>
      <c r="L320" s="37" t="s">
        <v>39</v>
      </c>
      <c r="M320" s="38"/>
    </row>
    <row r="321" spans="2:13" x14ac:dyDescent="0.5">
      <c r="B321" s="10"/>
      <c r="C321" s="75"/>
      <c r="D321" s="6"/>
      <c r="E321" s="13"/>
      <c r="F321" s="104">
        <f t="shared" si="54"/>
        <v>0</v>
      </c>
      <c r="G321" s="16"/>
      <c r="H321" s="104">
        <f t="shared" si="55"/>
        <v>0</v>
      </c>
      <c r="I321" s="16"/>
      <c r="J321" s="104">
        <f t="shared" si="56"/>
        <v>0</v>
      </c>
      <c r="L321" s="37" t="s">
        <v>39</v>
      </c>
      <c r="M321" s="38"/>
    </row>
    <row r="322" spans="2:13" x14ac:dyDescent="0.5">
      <c r="B322" s="10"/>
      <c r="C322" s="75"/>
      <c r="D322" s="6"/>
      <c r="E322" s="13"/>
      <c r="F322" s="104">
        <f t="shared" si="54"/>
        <v>0</v>
      </c>
      <c r="G322" s="16"/>
      <c r="H322" s="104">
        <f t="shared" si="55"/>
        <v>0</v>
      </c>
      <c r="I322" s="16"/>
      <c r="J322" s="104">
        <f t="shared" si="56"/>
        <v>0</v>
      </c>
      <c r="L322" s="37" t="s">
        <v>39</v>
      </c>
      <c r="M322" s="38"/>
    </row>
    <row r="323" spans="2:13" x14ac:dyDescent="0.5">
      <c r="B323" s="10"/>
      <c r="C323" s="75"/>
      <c r="D323" s="6"/>
      <c r="E323" s="13"/>
      <c r="F323" s="104">
        <f t="shared" si="54"/>
        <v>0</v>
      </c>
      <c r="G323" s="16"/>
      <c r="H323" s="104">
        <f t="shared" si="55"/>
        <v>0</v>
      </c>
      <c r="I323" s="16"/>
      <c r="J323" s="104">
        <f t="shared" si="56"/>
        <v>0</v>
      </c>
      <c r="L323" s="104" t="s">
        <v>42</v>
      </c>
      <c r="M323" s="104">
        <f>SUM(M320:M322)</f>
        <v>0</v>
      </c>
    </row>
    <row r="324" spans="2:13" x14ac:dyDescent="0.5">
      <c r="B324" s="10"/>
      <c r="C324" s="75"/>
      <c r="D324" s="6"/>
      <c r="E324" s="13"/>
      <c r="F324" s="104">
        <f t="shared" si="54"/>
        <v>0</v>
      </c>
      <c r="G324" s="16"/>
      <c r="H324" s="104">
        <f t="shared" si="55"/>
        <v>0</v>
      </c>
      <c r="I324" s="16"/>
      <c r="J324" s="104">
        <f t="shared" si="56"/>
        <v>0</v>
      </c>
      <c r="L324" s="104" t="s">
        <v>29</v>
      </c>
      <c r="M324" s="104">
        <f>M319+M323</f>
        <v>0</v>
      </c>
    </row>
    <row r="325" spans="2:13" x14ac:dyDescent="0.5">
      <c r="B325" s="10"/>
      <c r="C325" s="75"/>
      <c r="D325" s="6"/>
      <c r="E325" s="13"/>
      <c r="F325" s="104">
        <f t="shared" si="54"/>
        <v>0</v>
      </c>
      <c r="G325" s="16"/>
      <c r="H325" s="104">
        <f t="shared" si="55"/>
        <v>0</v>
      </c>
      <c r="I325" s="16"/>
      <c r="J325" s="104">
        <f t="shared" si="56"/>
        <v>0</v>
      </c>
    </row>
    <row r="326" spans="2:13" x14ac:dyDescent="0.5">
      <c r="B326" s="10"/>
      <c r="C326" s="75"/>
      <c r="D326" s="6"/>
      <c r="E326" s="13"/>
      <c r="F326" s="104">
        <f t="shared" si="54"/>
        <v>0</v>
      </c>
      <c r="G326" s="16"/>
      <c r="H326" s="104">
        <f t="shared" si="55"/>
        <v>0</v>
      </c>
      <c r="I326" s="16"/>
      <c r="J326" s="104">
        <f t="shared" si="56"/>
        <v>0</v>
      </c>
    </row>
    <row r="327" spans="2:13" x14ac:dyDescent="0.5">
      <c r="B327" s="10"/>
      <c r="C327" s="75"/>
      <c r="D327" s="6"/>
      <c r="E327" s="13"/>
      <c r="F327" s="104">
        <f t="shared" si="54"/>
        <v>0</v>
      </c>
      <c r="G327" s="16"/>
      <c r="H327" s="104">
        <f t="shared" si="55"/>
        <v>0</v>
      </c>
      <c r="I327" s="16"/>
      <c r="J327" s="104">
        <f t="shared" si="56"/>
        <v>0</v>
      </c>
    </row>
    <row r="328" spans="2:13" x14ac:dyDescent="0.5">
      <c r="B328" s="10"/>
      <c r="C328" s="75"/>
      <c r="D328" s="6"/>
      <c r="E328" s="13"/>
      <c r="F328" s="104">
        <f t="shared" si="54"/>
        <v>0</v>
      </c>
      <c r="G328" s="16"/>
      <c r="H328" s="104">
        <f t="shared" si="55"/>
        <v>0</v>
      </c>
      <c r="I328" s="16"/>
      <c r="J328" s="104">
        <f t="shared" si="56"/>
        <v>0</v>
      </c>
    </row>
    <row r="329" spans="2:13" x14ac:dyDescent="0.5">
      <c r="B329" s="10"/>
      <c r="C329" s="75"/>
      <c r="D329" s="6"/>
      <c r="E329" s="13"/>
      <c r="F329" s="104">
        <f t="shared" si="54"/>
        <v>0</v>
      </c>
      <c r="G329" s="16"/>
      <c r="H329" s="104">
        <f t="shared" si="55"/>
        <v>0</v>
      </c>
      <c r="I329" s="16"/>
      <c r="J329" s="104">
        <f t="shared" si="56"/>
        <v>0</v>
      </c>
    </row>
    <row r="330" spans="2:13" x14ac:dyDescent="0.5">
      <c r="B330" s="10"/>
      <c r="C330" s="75"/>
      <c r="D330" s="6"/>
      <c r="E330" s="13"/>
      <c r="F330" s="104">
        <f t="shared" si="54"/>
        <v>0</v>
      </c>
      <c r="G330" s="16"/>
      <c r="H330" s="104">
        <f t="shared" si="55"/>
        <v>0</v>
      </c>
      <c r="I330" s="16"/>
      <c r="J330" s="104">
        <f t="shared" si="56"/>
        <v>0</v>
      </c>
    </row>
    <row r="331" spans="2:13" x14ac:dyDescent="0.5">
      <c r="B331" s="10"/>
      <c r="C331" s="75"/>
      <c r="D331" s="6"/>
      <c r="E331" s="13"/>
      <c r="F331" s="104">
        <f t="shared" si="54"/>
        <v>0</v>
      </c>
      <c r="G331" s="16"/>
      <c r="H331" s="104">
        <f t="shared" si="55"/>
        <v>0</v>
      </c>
      <c r="I331" s="16"/>
      <c r="J331" s="104">
        <f t="shared" si="56"/>
        <v>0</v>
      </c>
    </row>
    <row r="332" spans="2:13" x14ac:dyDescent="0.5">
      <c r="B332" s="10"/>
      <c r="C332" s="75"/>
      <c r="D332" s="6"/>
      <c r="E332" s="13"/>
      <c r="F332" s="104">
        <f t="shared" si="54"/>
        <v>0</v>
      </c>
      <c r="G332" s="16"/>
      <c r="H332" s="104">
        <f t="shared" si="55"/>
        <v>0</v>
      </c>
      <c r="I332" s="16"/>
      <c r="J332" s="104">
        <f t="shared" si="56"/>
        <v>0</v>
      </c>
    </row>
    <row r="333" spans="2:13" x14ac:dyDescent="0.5">
      <c r="B333" s="10"/>
      <c r="C333" s="75"/>
      <c r="D333" s="6"/>
      <c r="E333" s="13"/>
      <c r="F333" s="104">
        <f t="shared" si="54"/>
        <v>0</v>
      </c>
      <c r="G333" s="16"/>
      <c r="H333" s="104">
        <f t="shared" si="55"/>
        <v>0</v>
      </c>
      <c r="I333" s="16"/>
      <c r="J333" s="104">
        <f t="shared" si="56"/>
        <v>0</v>
      </c>
    </row>
    <row r="334" spans="2:13" x14ac:dyDescent="0.5">
      <c r="B334" s="10"/>
      <c r="C334" s="75"/>
      <c r="D334" s="6"/>
      <c r="E334" s="13"/>
      <c r="F334" s="104">
        <f t="shared" si="54"/>
        <v>0</v>
      </c>
      <c r="G334" s="16"/>
      <c r="H334" s="104">
        <f t="shared" si="55"/>
        <v>0</v>
      </c>
      <c r="I334" s="16"/>
      <c r="J334" s="104">
        <f t="shared" si="56"/>
        <v>0</v>
      </c>
    </row>
    <row r="335" spans="2:13" x14ac:dyDescent="0.5">
      <c r="B335" s="10"/>
      <c r="C335" s="75"/>
      <c r="D335" s="6"/>
      <c r="E335" s="13"/>
      <c r="F335" s="104">
        <f t="shared" si="54"/>
        <v>0</v>
      </c>
      <c r="G335" s="16"/>
      <c r="H335" s="104">
        <f t="shared" si="55"/>
        <v>0</v>
      </c>
      <c r="I335" s="16"/>
      <c r="J335" s="104">
        <f t="shared" si="56"/>
        <v>0</v>
      </c>
    </row>
    <row r="336" spans="2:13" x14ac:dyDescent="0.5">
      <c r="B336" s="10"/>
      <c r="C336" s="75"/>
      <c r="D336" s="6"/>
      <c r="E336" s="13"/>
      <c r="F336" s="104">
        <f t="shared" si="54"/>
        <v>0</v>
      </c>
      <c r="G336" s="16"/>
      <c r="H336" s="104">
        <f t="shared" si="55"/>
        <v>0</v>
      </c>
      <c r="I336" s="16"/>
      <c r="J336" s="104">
        <f t="shared" si="56"/>
        <v>0</v>
      </c>
    </row>
    <row r="337" spans="2:13" x14ac:dyDescent="0.5">
      <c r="B337" s="10"/>
      <c r="C337" s="75"/>
      <c r="D337" s="6"/>
      <c r="E337" s="13"/>
      <c r="F337" s="104">
        <f t="shared" si="54"/>
        <v>0</v>
      </c>
      <c r="G337" s="16"/>
      <c r="H337" s="104">
        <f t="shared" si="55"/>
        <v>0</v>
      </c>
      <c r="I337" s="16"/>
      <c r="J337" s="104">
        <f t="shared" si="56"/>
        <v>0</v>
      </c>
    </row>
    <row r="338" spans="2:13" x14ac:dyDescent="0.5">
      <c r="B338" s="10"/>
      <c r="C338" s="75"/>
      <c r="D338" s="6"/>
      <c r="E338" s="13"/>
      <c r="F338" s="104">
        <f t="shared" si="54"/>
        <v>0</v>
      </c>
      <c r="G338" s="16"/>
      <c r="H338" s="104">
        <f t="shared" si="55"/>
        <v>0</v>
      </c>
      <c r="I338" s="16"/>
      <c r="J338" s="104">
        <f t="shared" si="56"/>
        <v>0</v>
      </c>
    </row>
    <row r="339" spans="2:13" x14ac:dyDescent="0.5">
      <c r="B339" s="10"/>
      <c r="C339" s="75"/>
      <c r="D339" s="6"/>
      <c r="E339" s="13"/>
      <c r="F339" s="104">
        <f t="shared" si="54"/>
        <v>0</v>
      </c>
      <c r="G339" s="16"/>
      <c r="H339" s="104">
        <f t="shared" si="55"/>
        <v>0</v>
      </c>
      <c r="I339" s="16"/>
      <c r="J339" s="104">
        <f t="shared" si="56"/>
        <v>0</v>
      </c>
    </row>
    <row r="340" spans="2:13" x14ac:dyDescent="0.5">
      <c r="B340" s="10"/>
      <c r="C340" s="75"/>
      <c r="D340" s="6"/>
      <c r="E340" s="13"/>
      <c r="F340" s="104">
        <f t="shared" si="54"/>
        <v>0</v>
      </c>
      <c r="G340" s="16"/>
      <c r="H340" s="104">
        <f t="shared" si="55"/>
        <v>0</v>
      </c>
      <c r="I340" s="16"/>
      <c r="J340" s="104">
        <f t="shared" si="56"/>
        <v>0</v>
      </c>
    </row>
    <row r="341" spans="2:13" x14ac:dyDescent="0.5">
      <c r="B341" s="10"/>
      <c r="C341" s="75"/>
      <c r="D341" s="6"/>
      <c r="E341" s="13"/>
      <c r="F341" s="104">
        <f t="shared" si="54"/>
        <v>0</v>
      </c>
      <c r="G341" s="16"/>
      <c r="H341" s="104">
        <f t="shared" si="55"/>
        <v>0</v>
      </c>
      <c r="I341" s="16"/>
      <c r="J341" s="104">
        <f t="shared" si="56"/>
        <v>0</v>
      </c>
    </row>
    <row r="342" spans="2:13" x14ac:dyDescent="0.5">
      <c r="B342" s="10"/>
      <c r="C342" s="75"/>
      <c r="D342" s="6"/>
      <c r="E342" s="13"/>
      <c r="F342" s="104">
        <f t="shared" si="54"/>
        <v>0</v>
      </c>
      <c r="G342" s="16"/>
      <c r="H342" s="104">
        <f t="shared" si="55"/>
        <v>0</v>
      </c>
      <c r="I342" s="16"/>
      <c r="J342" s="104">
        <f t="shared" si="56"/>
        <v>0</v>
      </c>
    </row>
    <row r="343" spans="2:13" x14ac:dyDescent="0.5">
      <c r="B343" s="106" t="s">
        <v>67</v>
      </c>
      <c r="C343" s="111">
        <f>COUNTA(B318:B342)</f>
        <v>0</v>
      </c>
      <c r="D343" s="106">
        <f>SUM(D318:D342)</f>
        <v>0</v>
      </c>
      <c r="E343" s="106">
        <f>SUM(E318:E342)</f>
        <v>0</v>
      </c>
      <c r="F343" s="106">
        <f t="shared" ref="F343" si="57">SUM(F318:F342)</f>
        <v>0</v>
      </c>
      <c r="G343" s="106" t="s">
        <v>0</v>
      </c>
      <c r="H343" s="106">
        <f>SUM(H318:H342)</f>
        <v>0</v>
      </c>
      <c r="I343" s="106" t="s">
        <v>0</v>
      </c>
      <c r="J343" s="106">
        <f>SUM(J318:J342)</f>
        <v>0</v>
      </c>
    </row>
    <row r="344" spans="2:13" x14ac:dyDescent="0.5">
      <c r="B344" s="105" t="s">
        <v>66</v>
      </c>
      <c r="C344" s="105"/>
      <c r="D344" s="105" t="e">
        <f>SUM(D318:D342)/C343</f>
        <v>#DIV/0!</v>
      </c>
      <c r="E344" s="105" t="e">
        <f>SUM(E318:E342)/C343</f>
        <v>#DIV/0!</v>
      </c>
      <c r="F344" s="105" t="e">
        <f>SUM(F318:F342)/ C343</f>
        <v>#DIV/0!</v>
      </c>
      <c r="G344" s="112" t="e">
        <f>SUM(G318:G342)/ C343</f>
        <v>#DIV/0!</v>
      </c>
      <c r="H344" s="105" t="e">
        <f>SUM(H318:H342)/ C343</f>
        <v>#DIV/0!</v>
      </c>
      <c r="I344" s="113" t="e">
        <f>SUM(I318:I342)/ C343</f>
        <v>#DIV/0!</v>
      </c>
      <c r="J344" s="105" t="e">
        <f>SUM(J318:J342)/ C343</f>
        <v>#DIV/0!</v>
      </c>
    </row>
    <row r="345" spans="2:13" x14ac:dyDescent="0.5">
      <c r="B345" s="108" t="s">
        <v>79</v>
      </c>
      <c r="C345" s="109"/>
      <c r="D345" s="110" t="e">
        <f>E344/D344</f>
        <v>#DIV/0!</v>
      </c>
      <c r="E345" s="107"/>
      <c r="F345" s="107"/>
      <c r="G345" s="107"/>
      <c r="H345" s="107"/>
      <c r="I345" s="107"/>
      <c r="J345" s="107"/>
    </row>
    <row r="346" spans="2:13" ht="16.149999999999999" thickBot="1" x14ac:dyDescent="0.55000000000000004"/>
    <row r="347" spans="2:13" ht="16.149999999999999" thickBot="1" x14ac:dyDescent="0.55000000000000004">
      <c r="B347" s="86" t="s">
        <v>18</v>
      </c>
      <c r="C347" s="286" t="str">
        <f>'1 -Profit Calc'!A29</f>
        <v>Other Services 2</v>
      </c>
      <c r="D347" s="287"/>
      <c r="I347" s="5"/>
      <c r="J347" s="5"/>
    </row>
    <row r="348" spans="2:13" ht="43.5" x14ac:dyDescent="0.55000000000000004">
      <c r="B348" s="14" t="s">
        <v>19</v>
      </c>
      <c r="C348" s="12" t="s">
        <v>16</v>
      </c>
      <c r="D348" s="12" t="s">
        <v>20</v>
      </c>
      <c r="E348" s="12" t="s">
        <v>78</v>
      </c>
      <c r="F348" s="12" t="s">
        <v>21</v>
      </c>
      <c r="G348" s="15" t="s">
        <v>24</v>
      </c>
      <c r="H348" s="15" t="s">
        <v>25</v>
      </c>
      <c r="I348" s="15" t="s">
        <v>23</v>
      </c>
      <c r="J348" s="15" t="s">
        <v>22</v>
      </c>
      <c r="L348" s="25" t="s">
        <v>40</v>
      </c>
      <c r="M348" s="11"/>
    </row>
    <row r="349" spans="2:13" x14ac:dyDescent="0.5">
      <c r="B349" s="10"/>
      <c r="C349" s="75"/>
      <c r="D349" s="6"/>
      <c r="E349" s="13"/>
      <c r="F349" s="104">
        <f>D349+E349</f>
        <v>0</v>
      </c>
      <c r="G349" s="16"/>
      <c r="H349" s="104">
        <f>F349*G349</f>
        <v>0</v>
      </c>
      <c r="I349" s="16"/>
      <c r="J349" s="104">
        <f>H349*I349</f>
        <v>0</v>
      </c>
      <c r="L349" s="37" t="s">
        <v>38</v>
      </c>
      <c r="M349" s="38">
        <v>0</v>
      </c>
    </row>
    <row r="350" spans="2:13" x14ac:dyDescent="0.5">
      <c r="B350" s="10"/>
      <c r="C350" s="75"/>
      <c r="D350" s="6"/>
      <c r="E350" s="13"/>
      <c r="F350" s="104">
        <f t="shared" ref="F350:F373" si="58">D350+E350</f>
        <v>0</v>
      </c>
      <c r="G350" s="16"/>
      <c r="H350" s="104">
        <f t="shared" ref="H350:H373" si="59">F350*G350</f>
        <v>0</v>
      </c>
      <c r="I350" s="16"/>
      <c r="J350" s="104">
        <f t="shared" ref="J350:J373" si="60">H350*I350</f>
        <v>0</v>
      </c>
      <c r="L350" s="104" t="s">
        <v>41</v>
      </c>
      <c r="M350" s="104">
        <f>M349</f>
        <v>0</v>
      </c>
    </row>
    <row r="351" spans="2:13" x14ac:dyDescent="0.5">
      <c r="B351" s="10"/>
      <c r="C351" s="75"/>
      <c r="D351" s="6"/>
      <c r="E351" s="13"/>
      <c r="F351" s="104">
        <f t="shared" si="58"/>
        <v>0</v>
      </c>
      <c r="G351" s="16"/>
      <c r="H351" s="104">
        <f t="shared" si="59"/>
        <v>0</v>
      </c>
      <c r="I351" s="16"/>
      <c r="J351" s="104">
        <f t="shared" si="60"/>
        <v>0</v>
      </c>
      <c r="L351" s="37" t="s">
        <v>39</v>
      </c>
      <c r="M351" s="38"/>
    </row>
    <row r="352" spans="2:13" x14ac:dyDescent="0.5">
      <c r="B352" s="10"/>
      <c r="C352" s="75"/>
      <c r="D352" s="6"/>
      <c r="E352" s="13"/>
      <c r="F352" s="104">
        <f t="shared" si="58"/>
        <v>0</v>
      </c>
      <c r="G352" s="16"/>
      <c r="H352" s="104">
        <f t="shared" si="59"/>
        <v>0</v>
      </c>
      <c r="I352" s="16"/>
      <c r="J352" s="104">
        <f t="shared" si="60"/>
        <v>0</v>
      </c>
      <c r="L352" s="37" t="s">
        <v>39</v>
      </c>
      <c r="M352" s="38"/>
    </row>
    <row r="353" spans="2:13" x14ac:dyDescent="0.5">
      <c r="B353" s="10"/>
      <c r="C353" s="75"/>
      <c r="D353" s="6"/>
      <c r="E353" s="13"/>
      <c r="F353" s="104">
        <f t="shared" si="58"/>
        <v>0</v>
      </c>
      <c r="G353" s="16"/>
      <c r="H353" s="104">
        <f t="shared" si="59"/>
        <v>0</v>
      </c>
      <c r="I353" s="16"/>
      <c r="J353" s="104">
        <f t="shared" si="60"/>
        <v>0</v>
      </c>
      <c r="L353" s="37" t="s">
        <v>39</v>
      </c>
      <c r="M353" s="38"/>
    </row>
    <row r="354" spans="2:13" x14ac:dyDescent="0.5">
      <c r="B354" s="10"/>
      <c r="C354" s="75"/>
      <c r="D354" s="6"/>
      <c r="E354" s="13"/>
      <c r="F354" s="104">
        <f t="shared" si="58"/>
        <v>0</v>
      </c>
      <c r="G354" s="16"/>
      <c r="H354" s="104">
        <f t="shared" si="59"/>
        <v>0</v>
      </c>
      <c r="I354" s="16"/>
      <c r="J354" s="104">
        <f t="shared" si="60"/>
        <v>0</v>
      </c>
      <c r="L354" s="104" t="s">
        <v>42</v>
      </c>
      <c r="M354" s="104">
        <f>SUM(M351:M353)</f>
        <v>0</v>
      </c>
    </row>
    <row r="355" spans="2:13" x14ac:dyDescent="0.5">
      <c r="B355" s="10"/>
      <c r="C355" s="75"/>
      <c r="D355" s="6"/>
      <c r="E355" s="13"/>
      <c r="F355" s="104">
        <f t="shared" si="58"/>
        <v>0</v>
      </c>
      <c r="G355" s="16"/>
      <c r="H355" s="104">
        <f t="shared" si="59"/>
        <v>0</v>
      </c>
      <c r="I355" s="16"/>
      <c r="J355" s="104">
        <f t="shared" si="60"/>
        <v>0</v>
      </c>
      <c r="L355" s="104" t="s">
        <v>29</v>
      </c>
      <c r="M355" s="104">
        <f>M350+M354</f>
        <v>0</v>
      </c>
    </row>
    <row r="356" spans="2:13" x14ac:dyDescent="0.5">
      <c r="B356" s="10"/>
      <c r="C356" s="75"/>
      <c r="D356" s="6"/>
      <c r="E356" s="13"/>
      <c r="F356" s="104">
        <f t="shared" si="58"/>
        <v>0</v>
      </c>
      <c r="G356" s="16"/>
      <c r="H356" s="104">
        <f t="shared" si="59"/>
        <v>0</v>
      </c>
      <c r="I356" s="16"/>
      <c r="J356" s="104">
        <f t="shared" si="60"/>
        <v>0</v>
      </c>
    </row>
    <row r="357" spans="2:13" x14ac:dyDescent="0.5">
      <c r="B357" s="10"/>
      <c r="C357" s="75"/>
      <c r="D357" s="6"/>
      <c r="E357" s="13"/>
      <c r="F357" s="104">
        <f t="shared" si="58"/>
        <v>0</v>
      </c>
      <c r="G357" s="16"/>
      <c r="H357" s="104">
        <f t="shared" si="59"/>
        <v>0</v>
      </c>
      <c r="I357" s="16"/>
      <c r="J357" s="104">
        <f t="shared" si="60"/>
        <v>0</v>
      </c>
    </row>
    <row r="358" spans="2:13" x14ac:dyDescent="0.5">
      <c r="B358" s="10"/>
      <c r="C358" s="75"/>
      <c r="D358" s="6"/>
      <c r="E358" s="13"/>
      <c r="F358" s="104">
        <f t="shared" si="58"/>
        <v>0</v>
      </c>
      <c r="G358" s="16"/>
      <c r="H358" s="104">
        <f t="shared" si="59"/>
        <v>0</v>
      </c>
      <c r="I358" s="16"/>
      <c r="J358" s="104">
        <f t="shared" si="60"/>
        <v>0</v>
      </c>
    </row>
    <row r="359" spans="2:13" x14ac:dyDescent="0.5">
      <c r="B359" s="10"/>
      <c r="C359" s="75"/>
      <c r="D359" s="6"/>
      <c r="E359" s="13"/>
      <c r="F359" s="104">
        <f t="shared" si="58"/>
        <v>0</v>
      </c>
      <c r="G359" s="16"/>
      <c r="H359" s="104">
        <f t="shared" si="59"/>
        <v>0</v>
      </c>
      <c r="I359" s="16"/>
      <c r="J359" s="104">
        <f t="shared" si="60"/>
        <v>0</v>
      </c>
    </row>
    <row r="360" spans="2:13" x14ac:dyDescent="0.5">
      <c r="B360" s="10"/>
      <c r="C360" s="75"/>
      <c r="D360" s="6"/>
      <c r="E360" s="13"/>
      <c r="F360" s="104">
        <f t="shared" si="58"/>
        <v>0</v>
      </c>
      <c r="G360" s="16"/>
      <c r="H360" s="104">
        <f t="shared" si="59"/>
        <v>0</v>
      </c>
      <c r="I360" s="16"/>
      <c r="J360" s="104">
        <f t="shared" si="60"/>
        <v>0</v>
      </c>
    </row>
    <row r="361" spans="2:13" x14ac:dyDescent="0.5">
      <c r="B361" s="10"/>
      <c r="C361" s="75"/>
      <c r="D361" s="6"/>
      <c r="E361" s="13"/>
      <c r="F361" s="104">
        <f t="shared" si="58"/>
        <v>0</v>
      </c>
      <c r="G361" s="16"/>
      <c r="H361" s="104">
        <f t="shared" si="59"/>
        <v>0</v>
      </c>
      <c r="I361" s="16"/>
      <c r="J361" s="104">
        <f t="shared" si="60"/>
        <v>0</v>
      </c>
    </row>
    <row r="362" spans="2:13" x14ac:dyDescent="0.5">
      <c r="B362" s="10"/>
      <c r="C362" s="75"/>
      <c r="D362" s="6"/>
      <c r="E362" s="13"/>
      <c r="F362" s="104">
        <f t="shared" si="58"/>
        <v>0</v>
      </c>
      <c r="G362" s="16"/>
      <c r="H362" s="104">
        <f t="shared" si="59"/>
        <v>0</v>
      </c>
      <c r="I362" s="16"/>
      <c r="J362" s="104">
        <f t="shared" si="60"/>
        <v>0</v>
      </c>
    </row>
    <row r="363" spans="2:13" x14ac:dyDescent="0.5">
      <c r="B363" s="10"/>
      <c r="C363" s="75"/>
      <c r="D363" s="6"/>
      <c r="E363" s="13"/>
      <c r="F363" s="104">
        <f t="shared" si="58"/>
        <v>0</v>
      </c>
      <c r="G363" s="16"/>
      <c r="H363" s="104">
        <f t="shared" si="59"/>
        <v>0</v>
      </c>
      <c r="I363" s="16"/>
      <c r="J363" s="104">
        <f t="shared" si="60"/>
        <v>0</v>
      </c>
    </row>
    <row r="364" spans="2:13" x14ac:dyDescent="0.5">
      <c r="B364" s="10"/>
      <c r="C364" s="75"/>
      <c r="D364" s="6"/>
      <c r="E364" s="13"/>
      <c r="F364" s="104">
        <f t="shared" si="58"/>
        <v>0</v>
      </c>
      <c r="G364" s="16"/>
      <c r="H364" s="104">
        <f t="shared" si="59"/>
        <v>0</v>
      </c>
      <c r="I364" s="16"/>
      <c r="J364" s="104">
        <f t="shared" si="60"/>
        <v>0</v>
      </c>
    </row>
    <row r="365" spans="2:13" x14ac:dyDescent="0.5">
      <c r="B365" s="10"/>
      <c r="C365" s="75"/>
      <c r="D365" s="6"/>
      <c r="E365" s="13"/>
      <c r="F365" s="104">
        <f t="shared" si="58"/>
        <v>0</v>
      </c>
      <c r="G365" s="16"/>
      <c r="H365" s="104">
        <f t="shared" si="59"/>
        <v>0</v>
      </c>
      <c r="I365" s="16"/>
      <c r="J365" s="104">
        <f t="shared" si="60"/>
        <v>0</v>
      </c>
    </row>
    <row r="366" spans="2:13" x14ac:dyDescent="0.5">
      <c r="B366" s="10"/>
      <c r="C366" s="75"/>
      <c r="D366" s="6"/>
      <c r="E366" s="13"/>
      <c r="F366" s="104">
        <f t="shared" si="58"/>
        <v>0</v>
      </c>
      <c r="G366" s="16"/>
      <c r="H366" s="104">
        <f t="shared" si="59"/>
        <v>0</v>
      </c>
      <c r="I366" s="16"/>
      <c r="J366" s="104">
        <f t="shared" si="60"/>
        <v>0</v>
      </c>
    </row>
    <row r="367" spans="2:13" x14ac:dyDescent="0.5">
      <c r="B367" s="10"/>
      <c r="C367" s="75"/>
      <c r="D367" s="6"/>
      <c r="E367" s="13"/>
      <c r="F367" s="104">
        <f t="shared" si="58"/>
        <v>0</v>
      </c>
      <c r="G367" s="16"/>
      <c r="H367" s="104">
        <f t="shared" si="59"/>
        <v>0</v>
      </c>
      <c r="I367" s="16"/>
      <c r="J367" s="104">
        <f t="shared" si="60"/>
        <v>0</v>
      </c>
    </row>
    <row r="368" spans="2:13" x14ac:dyDescent="0.5">
      <c r="B368" s="10"/>
      <c r="C368" s="75"/>
      <c r="D368" s="6"/>
      <c r="E368" s="13"/>
      <c r="F368" s="104">
        <f t="shared" si="58"/>
        <v>0</v>
      </c>
      <c r="G368" s="16"/>
      <c r="H368" s="104">
        <f t="shared" si="59"/>
        <v>0</v>
      </c>
      <c r="I368" s="16"/>
      <c r="J368" s="104">
        <f t="shared" si="60"/>
        <v>0</v>
      </c>
    </row>
    <row r="369" spans="2:10" x14ac:dyDescent="0.5">
      <c r="B369" s="10"/>
      <c r="C369" s="75"/>
      <c r="D369" s="6"/>
      <c r="E369" s="13"/>
      <c r="F369" s="104">
        <f t="shared" si="58"/>
        <v>0</v>
      </c>
      <c r="G369" s="16"/>
      <c r="H369" s="104">
        <f t="shared" si="59"/>
        <v>0</v>
      </c>
      <c r="I369" s="16"/>
      <c r="J369" s="104">
        <f t="shared" si="60"/>
        <v>0</v>
      </c>
    </row>
    <row r="370" spans="2:10" x14ac:dyDescent="0.5">
      <c r="B370" s="10"/>
      <c r="C370" s="75"/>
      <c r="D370" s="6"/>
      <c r="E370" s="13"/>
      <c r="F370" s="104">
        <f t="shared" si="58"/>
        <v>0</v>
      </c>
      <c r="G370" s="16"/>
      <c r="H370" s="104">
        <f t="shared" si="59"/>
        <v>0</v>
      </c>
      <c r="I370" s="16"/>
      <c r="J370" s="104">
        <f t="shared" si="60"/>
        <v>0</v>
      </c>
    </row>
    <row r="371" spans="2:10" x14ac:dyDescent="0.5">
      <c r="B371" s="10"/>
      <c r="C371" s="75"/>
      <c r="D371" s="6"/>
      <c r="E371" s="13"/>
      <c r="F371" s="104">
        <f t="shared" si="58"/>
        <v>0</v>
      </c>
      <c r="G371" s="16"/>
      <c r="H371" s="104">
        <f t="shared" si="59"/>
        <v>0</v>
      </c>
      <c r="I371" s="16"/>
      <c r="J371" s="104">
        <f t="shared" si="60"/>
        <v>0</v>
      </c>
    </row>
    <row r="372" spans="2:10" x14ac:dyDescent="0.5">
      <c r="B372" s="10"/>
      <c r="C372" s="75"/>
      <c r="D372" s="6"/>
      <c r="E372" s="13"/>
      <c r="F372" s="104">
        <f t="shared" si="58"/>
        <v>0</v>
      </c>
      <c r="G372" s="16"/>
      <c r="H372" s="104">
        <f t="shared" si="59"/>
        <v>0</v>
      </c>
      <c r="I372" s="16"/>
      <c r="J372" s="104">
        <f t="shared" si="60"/>
        <v>0</v>
      </c>
    </row>
    <row r="373" spans="2:10" x14ac:dyDescent="0.5">
      <c r="B373" s="10"/>
      <c r="C373" s="75"/>
      <c r="D373" s="6"/>
      <c r="E373" s="13"/>
      <c r="F373" s="104">
        <f t="shared" si="58"/>
        <v>0</v>
      </c>
      <c r="G373" s="16"/>
      <c r="H373" s="104">
        <f t="shared" si="59"/>
        <v>0</v>
      </c>
      <c r="I373" s="16"/>
      <c r="J373" s="104">
        <f t="shared" si="60"/>
        <v>0</v>
      </c>
    </row>
    <row r="374" spans="2:10" x14ac:dyDescent="0.5">
      <c r="B374" s="106" t="s">
        <v>67</v>
      </c>
      <c r="C374" s="111">
        <f>COUNTA(B349:B373)</f>
        <v>0</v>
      </c>
      <c r="D374" s="106">
        <f>SUM(D349:D373)</f>
        <v>0</v>
      </c>
      <c r="E374" s="106">
        <f>SUM(E349:E373)</f>
        <v>0</v>
      </c>
      <c r="F374" s="106">
        <f t="shared" ref="F374" si="61">SUM(F349:F373)</f>
        <v>0</v>
      </c>
      <c r="G374" s="106" t="s">
        <v>0</v>
      </c>
      <c r="H374" s="106">
        <f>SUM(H349:H373)</f>
        <v>0</v>
      </c>
      <c r="I374" s="106" t="s">
        <v>0</v>
      </c>
      <c r="J374" s="106">
        <f>SUM(J349:J373)</f>
        <v>0</v>
      </c>
    </row>
    <row r="375" spans="2:10" x14ac:dyDescent="0.5">
      <c r="B375" s="105" t="s">
        <v>66</v>
      </c>
      <c r="C375" s="105"/>
      <c r="D375" s="105" t="e">
        <f>SUM(D349:D373)/C374</f>
        <v>#DIV/0!</v>
      </c>
      <c r="E375" s="105" t="e">
        <f>SUM(E349:E373)/C374</f>
        <v>#DIV/0!</v>
      </c>
      <c r="F375" s="105" t="e">
        <f>SUM(F349:F373)/ C374</f>
        <v>#DIV/0!</v>
      </c>
      <c r="G375" s="112" t="e">
        <f>SUM(G349:G373)/ C374</f>
        <v>#DIV/0!</v>
      </c>
      <c r="H375" s="105" t="e">
        <f>SUM(H349:H373)/ C374</f>
        <v>#DIV/0!</v>
      </c>
      <c r="I375" s="113" t="e">
        <f>SUM(I349:I373)/ C374</f>
        <v>#DIV/0!</v>
      </c>
      <c r="J375" s="105" t="e">
        <f>SUM(J349:J373)/ C374</f>
        <v>#DIV/0!</v>
      </c>
    </row>
    <row r="376" spans="2:10" x14ac:dyDescent="0.5">
      <c r="B376" s="108" t="s">
        <v>79</v>
      </c>
      <c r="C376" s="109"/>
      <c r="D376" s="110" t="e">
        <f>E375/D375</f>
        <v>#DIV/0!</v>
      </c>
    </row>
  </sheetData>
  <sheetProtection algorithmName="SHA-512" hashValue="63VQIdz6Q3jGt+5HK0L5Mwcf29iQIeKks9Sqqmvp7WasvZFNUdGkvLqi2gQV0tM3e+i6efkXO3M4YGCaKo2LAg==" saltValue="p0tppQkJAs5sOhTq60MbVQ==" spinCount="100000" sheet="1" objects="1" scenarios="1"/>
  <mergeCells count="13">
    <mergeCell ref="C316:D316"/>
    <mergeCell ref="C347:D347"/>
    <mergeCell ref="N305:O305"/>
    <mergeCell ref="C130:D130"/>
    <mergeCell ref="C5:D5"/>
    <mergeCell ref="C223:D223"/>
    <mergeCell ref="C285:D285"/>
    <mergeCell ref="C37:D37"/>
    <mergeCell ref="C68:D68"/>
    <mergeCell ref="C99:D99"/>
    <mergeCell ref="C192:D192"/>
    <mergeCell ref="C254:D254"/>
    <mergeCell ref="C161:D161"/>
  </mergeCells>
  <phoneticPr fontId="10" type="noConversion"/>
  <pageMargins left="0.7" right="0.7" top="0.75" bottom="0.75" header="0.3" footer="0.3"/>
  <pageSetup scale="67" orientation="portrait" horizontalDpi="4294967293" verticalDpi="300" r:id="rId1"/>
  <rowBreaks count="11" manualBreakCount="11">
    <brk id="35" min="1" max="9" man="1"/>
    <brk id="66" min="1" max="9" man="1"/>
    <brk id="97" min="1" max="9" man="1"/>
    <brk id="128" min="1" max="9" man="1"/>
    <brk id="159" min="1" max="9" man="1"/>
    <brk id="190" min="1" max="9" man="1"/>
    <brk id="221" min="1" max="9" man="1"/>
    <brk id="252" min="1" max="9" man="1"/>
    <brk id="283" min="1" max="9" man="1"/>
    <brk id="314" min="1" max="9" man="1"/>
    <brk id="345" min="1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2591-71CA-4857-B007-5D38A88E01DD}">
  <sheetPr>
    <tabColor rgb="FF339966"/>
    <pageSetUpPr fitToPage="1"/>
  </sheetPr>
  <dimension ref="B1:J169"/>
  <sheetViews>
    <sheetView zoomScale="160" zoomScaleNormal="160" workbookViewId="0">
      <selection activeCell="C13" sqref="C12:C13"/>
    </sheetView>
  </sheetViews>
  <sheetFormatPr defaultColWidth="7.75" defaultRowHeight="13.9" x14ac:dyDescent="0.55000000000000004"/>
  <cols>
    <col min="1" max="1" width="2.125" style="17" customWidth="1"/>
    <col min="2" max="2" width="38.8125" style="17" customWidth="1"/>
    <col min="3" max="3" width="18.5" style="17" customWidth="1"/>
    <col min="4" max="4" width="1.125" style="17" customWidth="1"/>
    <col min="5" max="5" width="38.25" style="17" customWidth="1"/>
    <col min="6" max="6" width="19.25" style="17" customWidth="1"/>
    <col min="7" max="7" width="1.4375" style="19" customWidth="1"/>
    <col min="8" max="8" width="39.625" style="19" customWidth="1"/>
    <col min="9" max="9" width="18" style="19" customWidth="1"/>
    <col min="10" max="10" width="2.125" style="17" customWidth="1"/>
    <col min="11" max="16384" width="7.75" style="17"/>
  </cols>
  <sheetData>
    <row r="1" spans="2:10" ht="14.25" thickBot="1" x14ac:dyDescent="0.6">
      <c r="G1" s="17"/>
      <c r="H1" s="17"/>
      <c r="I1" s="17"/>
    </row>
    <row r="2" spans="2:10" ht="27" thickBot="1" x14ac:dyDescent="0.6">
      <c r="B2" s="99" t="s">
        <v>46</v>
      </c>
      <c r="C2" s="99"/>
      <c r="D2" s="183"/>
      <c r="E2" s="97" t="s">
        <v>47</v>
      </c>
      <c r="F2" s="35"/>
      <c r="G2" s="183"/>
      <c r="H2" s="36" t="s">
        <v>48</v>
      </c>
      <c r="I2" s="98"/>
      <c r="J2" s="183"/>
    </row>
    <row r="3" spans="2:10" ht="14.25" thickBot="1" x14ac:dyDescent="0.6">
      <c r="B3" s="18" t="s">
        <v>0</v>
      </c>
      <c r="C3" s="18" t="s">
        <v>0</v>
      </c>
      <c r="D3" s="183"/>
      <c r="E3" s="101"/>
      <c r="G3" s="183"/>
      <c r="H3" s="17"/>
      <c r="I3" s="17"/>
      <c r="J3" s="183"/>
    </row>
    <row r="4" spans="2:10" ht="15.75" customHeight="1" thickBot="1" x14ac:dyDescent="0.6">
      <c r="B4" s="102" t="str">
        <f>'1 -Profit Calc'!A17</f>
        <v>Infants</v>
      </c>
      <c r="C4" s="20"/>
      <c r="D4" s="183"/>
      <c r="E4" s="100" t="str">
        <f>'1 -Profit Calc'!A17</f>
        <v>Infants</v>
      </c>
      <c r="F4" s="20"/>
      <c r="G4" s="183"/>
      <c r="H4" s="34" t="str">
        <f>'1 -Profit Calc'!A17</f>
        <v>Infants</v>
      </c>
      <c r="I4" s="20"/>
      <c r="J4" s="183"/>
    </row>
    <row r="5" spans="2:10" ht="16.149999999999999" customHeight="1" x14ac:dyDescent="0.55000000000000004">
      <c r="B5" s="21" t="s">
        <v>31</v>
      </c>
      <c r="C5" s="33" t="s">
        <v>84</v>
      </c>
      <c r="D5" s="183"/>
      <c r="E5" s="21" t="s">
        <v>31</v>
      </c>
      <c r="F5" s="33" t="s">
        <v>84</v>
      </c>
      <c r="G5" s="183"/>
      <c r="H5" s="21" t="s">
        <v>31</v>
      </c>
      <c r="I5" s="33" t="s">
        <v>84</v>
      </c>
      <c r="J5" s="183"/>
    </row>
    <row r="6" spans="2:10" ht="15.75" customHeight="1" x14ac:dyDescent="0.55000000000000004">
      <c r="B6" s="95" t="s">
        <v>32</v>
      </c>
      <c r="C6" s="92"/>
      <c r="D6" s="183"/>
      <c r="E6" s="22" t="s">
        <v>32</v>
      </c>
      <c r="F6" s="92"/>
      <c r="G6" s="183"/>
      <c r="H6" s="22" t="s">
        <v>32</v>
      </c>
      <c r="I6" s="92"/>
      <c r="J6" s="183"/>
    </row>
    <row r="7" spans="2:10" ht="15.75" customHeight="1" x14ac:dyDescent="0.55000000000000004">
      <c r="B7" s="95" t="s">
        <v>33</v>
      </c>
      <c r="C7" s="23">
        <f>0.1*C6</f>
        <v>0</v>
      </c>
      <c r="D7" s="183"/>
      <c r="E7" s="22" t="s">
        <v>33</v>
      </c>
      <c r="F7" s="23">
        <f>0.1*F6</f>
        <v>0</v>
      </c>
      <c r="G7" s="183"/>
      <c r="H7" s="22" t="s">
        <v>33</v>
      </c>
      <c r="I7" s="23">
        <f>0.1*I6</f>
        <v>0</v>
      </c>
      <c r="J7" s="183"/>
    </row>
    <row r="8" spans="2:10" ht="15.75" customHeight="1" x14ac:dyDescent="0.55000000000000004">
      <c r="B8" s="95" t="s">
        <v>34</v>
      </c>
      <c r="C8" s="93"/>
      <c r="D8" s="183"/>
      <c r="E8" s="22" t="s">
        <v>34</v>
      </c>
      <c r="F8" s="93"/>
      <c r="G8" s="183"/>
      <c r="H8" s="22" t="s">
        <v>34</v>
      </c>
      <c r="I8" s="93"/>
      <c r="J8" s="183"/>
    </row>
    <row r="9" spans="2:10" ht="15.75" customHeight="1" x14ac:dyDescent="0.55000000000000004">
      <c r="B9" s="95" t="s">
        <v>83</v>
      </c>
      <c r="C9" s="134"/>
      <c r="D9" s="183"/>
      <c r="E9" s="22" t="s">
        <v>83</v>
      </c>
      <c r="F9" s="134"/>
      <c r="G9" s="183"/>
      <c r="H9" s="22" t="s">
        <v>83</v>
      </c>
      <c r="I9" s="134"/>
      <c r="J9" s="183"/>
    </row>
    <row r="10" spans="2:10" ht="15.75" customHeight="1" thickBot="1" x14ac:dyDescent="0.6">
      <c r="B10" s="96" t="s">
        <v>80</v>
      </c>
      <c r="C10" s="24">
        <f>SUM(C6+C7)*C8*C9</f>
        <v>0</v>
      </c>
      <c r="D10" s="183"/>
      <c r="E10" s="96" t="s">
        <v>80</v>
      </c>
      <c r="F10" s="24">
        <f>SUM(F6+F7)*F8*F9</f>
        <v>0</v>
      </c>
      <c r="G10" s="183"/>
      <c r="H10" s="96" t="s">
        <v>80</v>
      </c>
      <c r="I10" s="24">
        <f>SUM(I6+I7)*I8*I9</f>
        <v>0</v>
      </c>
      <c r="J10" s="183"/>
    </row>
    <row r="11" spans="2:10" ht="14.25" thickBot="1" x14ac:dyDescent="0.6">
      <c r="D11" s="183"/>
      <c r="G11" s="183"/>
      <c r="H11" s="17"/>
      <c r="I11" s="17"/>
      <c r="J11" s="183"/>
    </row>
    <row r="12" spans="2:10" ht="18.399999999999999" thickBot="1" x14ac:dyDescent="0.6">
      <c r="B12" s="102" t="str">
        <f>'1 -Profit Calc'!A18</f>
        <v>Toddler</v>
      </c>
      <c r="C12" s="20"/>
      <c r="D12" s="183"/>
      <c r="E12" s="100" t="str">
        <f>B12</f>
        <v>Toddler</v>
      </c>
      <c r="G12" s="183"/>
      <c r="H12" s="34" t="str">
        <f>B12</f>
        <v>Toddler</v>
      </c>
      <c r="I12" s="17"/>
      <c r="J12" s="183"/>
    </row>
    <row r="13" spans="2:10" x14ac:dyDescent="0.55000000000000004">
      <c r="B13" s="29" t="s">
        <v>31</v>
      </c>
      <c r="C13" s="33" t="s">
        <v>84</v>
      </c>
      <c r="D13" s="183"/>
      <c r="E13" s="21" t="s">
        <v>31</v>
      </c>
      <c r="F13" s="33" t="s">
        <v>84</v>
      </c>
      <c r="G13" s="183"/>
      <c r="H13" s="21" t="s">
        <v>31</v>
      </c>
      <c r="I13" s="33" t="s">
        <v>84</v>
      </c>
      <c r="J13" s="183"/>
    </row>
    <row r="14" spans="2:10" x14ac:dyDescent="0.55000000000000004">
      <c r="B14" s="30" t="s">
        <v>32</v>
      </c>
      <c r="C14" s="92"/>
      <c r="D14" s="183"/>
      <c r="E14" s="22" t="s">
        <v>32</v>
      </c>
      <c r="F14" s="92"/>
      <c r="G14" s="183"/>
      <c r="H14" s="22" t="s">
        <v>32</v>
      </c>
      <c r="I14" s="92"/>
      <c r="J14" s="183"/>
    </row>
    <row r="15" spans="2:10" x14ac:dyDescent="0.55000000000000004">
      <c r="B15" s="30" t="s">
        <v>33</v>
      </c>
      <c r="C15" s="23">
        <f>0.1*C14</f>
        <v>0</v>
      </c>
      <c r="D15" s="183"/>
      <c r="E15" s="22" t="s">
        <v>33</v>
      </c>
      <c r="F15" s="23">
        <f>0.1*F14</f>
        <v>0</v>
      </c>
      <c r="G15" s="183"/>
      <c r="H15" s="22" t="s">
        <v>33</v>
      </c>
      <c r="I15" s="23">
        <f>0.1*I14</f>
        <v>0</v>
      </c>
      <c r="J15" s="183"/>
    </row>
    <row r="16" spans="2:10" x14ac:dyDescent="0.55000000000000004">
      <c r="B16" s="30" t="s">
        <v>34</v>
      </c>
      <c r="C16" s="93"/>
      <c r="D16" s="183"/>
      <c r="E16" s="22" t="s">
        <v>34</v>
      </c>
      <c r="F16" s="93"/>
      <c r="G16" s="183"/>
      <c r="H16" s="22" t="s">
        <v>34</v>
      </c>
      <c r="I16" s="93"/>
      <c r="J16" s="183"/>
    </row>
    <row r="17" spans="2:10" x14ac:dyDescent="0.55000000000000004">
      <c r="B17" s="95" t="s">
        <v>83</v>
      </c>
      <c r="C17" s="134"/>
      <c r="D17" s="183"/>
      <c r="E17" s="22" t="s">
        <v>83</v>
      </c>
      <c r="F17" s="134"/>
      <c r="G17" s="183"/>
      <c r="H17" s="22" t="s">
        <v>83</v>
      </c>
      <c r="I17" s="134"/>
      <c r="J17" s="183"/>
    </row>
    <row r="18" spans="2:10" ht="14.25" thickBot="1" x14ac:dyDescent="0.6">
      <c r="B18" s="31" t="s">
        <v>80</v>
      </c>
      <c r="C18" s="24">
        <f>SUM(C14+C15)*C16*C17</f>
        <v>0</v>
      </c>
      <c r="D18" s="183"/>
      <c r="E18" s="96" t="s">
        <v>80</v>
      </c>
      <c r="F18" s="24">
        <f>SUM(F14+F15)*F16*F17</f>
        <v>0</v>
      </c>
      <c r="G18" s="183"/>
      <c r="H18" s="96" t="s">
        <v>80</v>
      </c>
      <c r="I18" s="32">
        <f>SUM(I14+I15)*I16*I17</f>
        <v>0</v>
      </c>
      <c r="J18" s="183"/>
    </row>
    <row r="19" spans="2:10" ht="14.25" thickBot="1" x14ac:dyDescent="0.6">
      <c r="D19" s="183"/>
      <c r="G19" s="183"/>
      <c r="H19" s="17"/>
      <c r="I19" s="17"/>
      <c r="J19" s="183"/>
    </row>
    <row r="20" spans="2:10" ht="18.399999999999999" thickBot="1" x14ac:dyDescent="0.6">
      <c r="B20" s="102" t="str">
        <f>'1 -Profit Calc'!A19</f>
        <v>2 yr</v>
      </c>
      <c r="C20" s="20"/>
      <c r="D20" s="183"/>
      <c r="E20" s="100" t="str">
        <f>B20</f>
        <v>2 yr</v>
      </c>
      <c r="F20" s="20"/>
      <c r="G20" s="183"/>
      <c r="H20" s="34" t="str">
        <f>E20</f>
        <v>2 yr</v>
      </c>
      <c r="I20" s="20"/>
      <c r="J20" s="183"/>
    </row>
    <row r="21" spans="2:10" x14ac:dyDescent="0.55000000000000004">
      <c r="B21" s="21" t="s">
        <v>31</v>
      </c>
      <c r="C21" s="33" t="s">
        <v>84</v>
      </c>
      <c r="D21" s="183"/>
      <c r="E21" s="21" t="s">
        <v>31</v>
      </c>
      <c r="F21" s="33" t="s">
        <v>84</v>
      </c>
      <c r="G21" s="183"/>
      <c r="H21" s="21" t="s">
        <v>31</v>
      </c>
      <c r="I21" s="33" t="s">
        <v>84</v>
      </c>
      <c r="J21" s="183"/>
    </row>
    <row r="22" spans="2:10" x14ac:dyDescent="0.55000000000000004">
      <c r="B22" s="22" t="s">
        <v>32</v>
      </c>
      <c r="C22" s="92"/>
      <c r="D22" s="183"/>
      <c r="E22" s="22" t="s">
        <v>32</v>
      </c>
      <c r="F22" s="92"/>
      <c r="G22" s="183"/>
      <c r="H22" s="22" t="s">
        <v>32</v>
      </c>
      <c r="I22" s="92"/>
      <c r="J22" s="183"/>
    </row>
    <row r="23" spans="2:10" s="19" customFormat="1" x14ac:dyDescent="0.55000000000000004">
      <c r="B23" s="22" t="s">
        <v>33</v>
      </c>
      <c r="C23" s="23">
        <f>0.1*C22</f>
        <v>0</v>
      </c>
      <c r="D23" s="183"/>
      <c r="E23" s="22" t="s">
        <v>33</v>
      </c>
      <c r="F23" s="23">
        <f>0.1*F22</f>
        <v>0</v>
      </c>
      <c r="G23" s="183"/>
      <c r="H23" s="22" t="s">
        <v>33</v>
      </c>
      <c r="I23" s="23">
        <f>0.1*I22</f>
        <v>0</v>
      </c>
      <c r="J23" s="183"/>
    </row>
    <row r="24" spans="2:10" s="19" customFormat="1" x14ac:dyDescent="0.55000000000000004">
      <c r="B24" s="22" t="s">
        <v>34</v>
      </c>
      <c r="C24" s="93"/>
      <c r="D24" s="183"/>
      <c r="E24" s="22" t="s">
        <v>34</v>
      </c>
      <c r="F24" s="93"/>
      <c r="G24" s="183"/>
      <c r="H24" s="22" t="s">
        <v>34</v>
      </c>
      <c r="I24" s="93"/>
      <c r="J24" s="183"/>
    </row>
    <row r="25" spans="2:10" s="19" customFormat="1" x14ac:dyDescent="0.55000000000000004">
      <c r="B25" s="22" t="s">
        <v>83</v>
      </c>
      <c r="C25" s="134"/>
      <c r="D25" s="183"/>
      <c r="E25" s="22" t="s">
        <v>83</v>
      </c>
      <c r="F25" s="134"/>
      <c r="G25" s="183"/>
      <c r="H25" s="22" t="s">
        <v>83</v>
      </c>
      <c r="I25" s="134"/>
      <c r="J25" s="183"/>
    </row>
    <row r="26" spans="2:10" s="19" customFormat="1" ht="14.25" thickBot="1" x14ac:dyDescent="0.6">
      <c r="B26" s="31" t="s">
        <v>80</v>
      </c>
      <c r="C26" s="24">
        <f>SUM(C22+C23)*C24*C25</f>
        <v>0</v>
      </c>
      <c r="D26" s="183"/>
      <c r="E26" s="96" t="s">
        <v>80</v>
      </c>
      <c r="F26" s="24">
        <f>SUM(F22+F23)*F24*F25</f>
        <v>0</v>
      </c>
      <c r="G26" s="183"/>
      <c r="H26" s="96" t="s">
        <v>80</v>
      </c>
      <c r="I26" s="182">
        <f>SUM(I22+I23)*I24*I25</f>
        <v>0</v>
      </c>
      <c r="J26" s="183"/>
    </row>
    <row r="27" spans="2:10" ht="14.25" thickBot="1" x14ac:dyDescent="0.6">
      <c r="C27" s="20"/>
      <c r="D27" s="183"/>
      <c r="G27" s="183"/>
      <c r="J27" s="183"/>
    </row>
    <row r="28" spans="2:10" s="19" customFormat="1" ht="18.399999999999999" thickBot="1" x14ac:dyDescent="0.6">
      <c r="B28" s="102" t="str">
        <f>'1 -Profit Calc'!A20</f>
        <v>Classroom 4</v>
      </c>
      <c r="C28" s="20"/>
      <c r="D28" s="183"/>
      <c r="E28" s="100" t="str">
        <f>B28</f>
        <v>Classroom 4</v>
      </c>
      <c r="F28" s="20"/>
      <c r="G28" s="183"/>
      <c r="H28" s="34" t="str">
        <f>E28</f>
        <v>Classroom 4</v>
      </c>
      <c r="I28" s="20"/>
      <c r="J28" s="183"/>
    </row>
    <row r="29" spans="2:10" s="19" customFormat="1" x14ac:dyDescent="0.55000000000000004">
      <c r="B29" s="21" t="s">
        <v>31</v>
      </c>
      <c r="C29" s="33" t="s">
        <v>84</v>
      </c>
      <c r="D29" s="183"/>
      <c r="E29" s="21" t="s">
        <v>31</v>
      </c>
      <c r="F29" s="33" t="s">
        <v>84</v>
      </c>
      <c r="G29" s="183"/>
      <c r="H29" s="21" t="s">
        <v>31</v>
      </c>
      <c r="I29" s="33" t="s">
        <v>84</v>
      </c>
      <c r="J29" s="183"/>
    </row>
    <row r="30" spans="2:10" s="19" customFormat="1" x14ac:dyDescent="0.55000000000000004">
      <c r="B30" s="22" t="s">
        <v>32</v>
      </c>
      <c r="C30" s="92"/>
      <c r="D30" s="183"/>
      <c r="E30" s="22" t="s">
        <v>32</v>
      </c>
      <c r="F30" s="92"/>
      <c r="G30" s="183"/>
      <c r="H30" s="22" t="s">
        <v>32</v>
      </c>
      <c r="I30" s="92"/>
      <c r="J30" s="183"/>
    </row>
    <row r="31" spans="2:10" s="19" customFormat="1" x14ac:dyDescent="0.55000000000000004">
      <c r="B31" s="22" t="s">
        <v>33</v>
      </c>
      <c r="C31" s="23">
        <f>0.1*C30</f>
        <v>0</v>
      </c>
      <c r="D31" s="183"/>
      <c r="E31" s="22" t="s">
        <v>33</v>
      </c>
      <c r="F31" s="23">
        <f>0.1*F30</f>
        <v>0</v>
      </c>
      <c r="G31" s="183"/>
      <c r="H31" s="22" t="s">
        <v>33</v>
      </c>
      <c r="I31" s="23">
        <f>0.1*I30</f>
        <v>0</v>
      </c>
      <c r="J31" s="183"/>
    </row>
    <row r="32" spans="2:10" s="19" customFormat="1" x14ac:dyDescent="0.55000000000000004">
      <c r="B32" s="22" t="s">
        <v>34</v>
      </c>
      <c r="C32" s="93"/>
      <c r="D32" s="183"/>
      <c r="E32" s="22" t="s">
        <v>34</v>
      </c>
      <c r="F32" s="93"/>
      <c r="G32" s="183"/>
      <c r="H32" s="22" t="s">
        <v>34</v>
      </c>
      <c r="I32" s="93"/>
      <c r="J32" s="183"/>
    </row>
    <row r="33" spans="2:10" s="19" customFormat="1" x14ac:dyDescent="0.55000000000000004">
      <c r="B33" s="22" t="s">
        <v>83</v>
      </c>
      <c r="C33" s="134"/>
      <c r="D33" s="183"/>
      <c r="E33" s="22" t="s">
        <v>83</v>
      </c>
      <c r="F33" s="134"/>
      <c r="G33" s="183"/>
      <c r="H33" s="22" t="s">
        <v>83</v>
      </c>
      <c r="I33" s="134"/>
      <c r="J33" s="183"/>
    </row>
    <row r="34" spans="2:10" s="19" customFormat="1" ht="14.25" thickBot="1" x14ac:dyDescent="0.6">
      <c r="B34" s="31" t="s">
        <v>80</v>
      </c>
      <c r="C34" s="24">
        <f>SUM(C30+C31)*C32*C33</f>
        <v>0</v>
      </c>
      <c r="D34" s="183"/>
      <c r="E34" s="96" t="s">
        <v>80</v>
      </c>
      <c r="F34" s="24">
        <f>SUM(F30+F31)*F32*F33</f>
        <v>0</v>
      </c>
      <c r="G34" s="183"/>
      <c r="H34" s="96" t="s">
        <v>80</v>
      </c>
      <c r="I34" s="24">
        <f>SUM(I30+I31)*I32*I33</f>
        <v>0</v>
      </c>
      <c r="J34" s="183"/>
    </row>
    <row r="35" spans="2:10" ht="14.25" thickBot="1" x14ac:dyDescent="0.6">
      <c r="D35" s="183"/>
      <c r="G35" s="183"/>
      <c r="J35" s="183"/>
    </row>
    <row r="36" spans="2:10" s="19" customFormat="1" ht="18.399999999999999" thickBot="1" x14ac:dyDescent="0.6">
      <c r="B36" s="102" t="str">
        <f>'1 -Profit Calc'!A21</f>
        <v>Classroom 5</v>
      </c>
      <c r="C36" s="20"/>
      <c r="D36" s="183"/>
      <c r="E36" s="100" t="str">
        <f>B36</f>
        <v>Classroom 5</v>
      </c>
      <c r="F36" s="20"/>
      <c r="G36" s="183"/>
      <c r="H36" s="34" t="str">
        <f>B36</f>
        <v>Classroom 5</v>
      </c>
      <c r="I36" s="20"/>
      <c r="J36" s="183"/>
    </row>
    <row r="37" spans="2:10" s="19" customFormat="1" x14ac:dyDescent="0.55000000000000004">
      <c r="B37" s="21" t="s">
        <v>31</v>
      </c>
      <c r="C37" s="33" t="s">
        <v>84</v>
      </c>
      <c r="D37" s="183"/>
      <c r="E37" s="21" t="s">
        <v>31</v>
      </c>
      <c r="F37" s="33" t="s">
        <v>84</v>
      </c>
      <c r="G37" s="183"/>
      <c r="H37" s="21" t="s">
        <v>31</v>
      </c>
      <c r="I37" s="33" t="s">
        <v>84</v>
      </c>
      <c r="J37" s="183"/>
    </row>
    <row r="38" spans="2:10" s="19" customFormat="1" x14ac:dyDescent="0.55000000000000004">
      <c r="B38" s="22" t="s">
        <v>32</v>
      </c>
      <c r="C38" s="92"/>
      <c r="D38" s="183"/>
      <c r="E38" s="22" t="s">
        <v>32</v>
      </c>
      <c r="F38" s="92"/>
      <c r="G38" s="183"/>
      <c r="H38" s="22" t="s">
        <v>32</v>
      </c>
      <c r="I38" s="92"/>
      <c r="J38" s="183"/>
    </row>
    <row r="39" spans="2:10" s="19" customFormat="1" x14ac:dyDescent="0.55000000000000004">
      <c r="B39" s="22" t="s">
        <v>33</v>
      </c>
      <c r="C39" s="23">
        <f>0.1*C38</f>
        <v>0</v>
      </c>
      <c r="D39" s="183"/>
      <c r="E39" s="22" t="s">
        <v>33</v>
      </c>
      <c r="F39" s="23">
        <f>0.1*F38</f>
        <v>0</v>
      </c>
      <c r="G39" s="183"/>
      <c r="H39" s="22" t="s">
        <v>33</v>
      </c>
      <c r="I39" s="23">
        <f>0.1*I38</f>
        <v>0</v>
      </c>
      <c r="J39" s="183"/>
    </row>
    <row r="40" spans="2:10" s="19" customFormat="1" x14ac:dyDescent="0.55000000000000004">
      <c r="B40" s="22" t="s">
        <v>34</v>
      </c>
      <c r="C40" s="93"/>
      <c r="D40" s="183"/>
      <c r="E40" s="22" t="s">
        <v>34</v>
      </c>
      <c r="F40" s="93"/>
      <c r="G40" s="183"/>
      <c r="H40" s="22" t="s">
        <v>34</v>
      </c>
      <c r="I40" s="93"/>
      <c r="J40" s="183"/>
    </row>
    <row r="41" spans="2:10" s="19" customFormat="1" x14ac:dyDescent="0.55000000000000004">
      <c r="B41" s="22" t="s">
        <v>83</v>
      </c>
      <c r="C41" s="134"/>
      <c r="D41" s="183"/>
      <c r="E41" s="22" t="s">
        <v>83</v>
      </c>
      <c r="F41" s="134"/>
      <c r="G41" s="183"/>
      <c r="H41" s="22" t="s">
        <v>83</v>
      </c>
      <c r="I41" s="134"/>
      <c r="J41" s="183"/>
    </row>
    <row r="42" spans="2:10" s="19" customFormat="1" ht="14.25" thickBot="1" x14ac:dyDescent="0.6">
      <c r="B42" s="31" t="s">
        <v>80</v>
      </c>
      <c r="C42" s="24">
        <f>SUM(C38+C39)*C40*C41</f>
        <v>0</v>
      </c>
      <c r="D42" s="183"/>
      <c r="E42" s="96" t="s">
        <v>80</v>
      </c>
      <c r="F42" s="24">
        <f>SUM(F38+F39)*F40*F41</f>
        <v>0</v>
      </c>
      <c r="G42" s="183"/>
      <c r="H42" s="96" t="s">
        <v>80</v>
      </c>
      <c r="I42" s="24">
        <f>SUM(I38+I39)*I40*I41</f>
        <v>0</v>
      </c>
      <c r="J42" s="183"/>
    </row>
    <row r="43" spans="2:10" ht="14.25" thickBot="1" x14ac:dyDescent="0.6">
      <c r="D43" s="183"/>
      <c r="G43" s="183"/>
      <c r="J43" s="183"/>
    </row>
    <row r="44" spans="2:10" s="19" customFormat="1" ht="18.399999999999999" thickBot="1" x14ac:dyDescent="0.6">
      <c r="B44" s="102" t="str">
        <f>'1 -Profit Calc'!A22</f>
        <v>Classroom 6</v>
      </c>
      <c r="C44" s="20"/>
      <c r="D44" s="183"/>
      <c r="E44" s="100" t="str">
        <f>B44</f>
        <v>Classroom 6</v>
      </c>
      <c r="F44" s="20"/>
      <c r="G44" s="183"/>
      <c r="H44" s="34" t="str">
        <f>B44</f>
        <v>Classroom 6</v>
      </c>
      <c r="I44" s="20"/>
      <c r="J44" s="183"/>
    </row>
    <row r="45" spans="2:10" s="19" customFormat="1" x14ac:dyDescent="0.55000000000000004">
      <c r="B45" s="21" t="s">
        <v>31</v>
      </c>
      <c r="C45" s="33" t="s">
        <v>84</v>
      </c>
      <c r="D45" s="183"/>
      <c r="E45" s="21" t="s">
        <v>31</v>
      </c>
      <c r="F45" s="33" t="s">
        <v>84</v>
      </c>
      <c r="G45" s="183"/>
      <c r="H45" s="21" t="s">
        <v>31</v>
      </c>
      <c r="I45" s="33" t="s">
        <v>84</v>
      </c>
      <c r="J45" s="183"/>
    </row>
    <row r="46" spans="2:10" s="19" customFormat="1" x14ac:dyDescent="0.55000000000000004">
      <c r="B46" s="22" t="s">
        <v>32</v>
      </c>
      <c r="C46" s="92"/>
      <c r="D46" s="183"/>
      <c r="E46" s="22" t="s">
        <v>32</v>
      </c>
      <c r="F46" s="92"/>
      <c r="G46" s="183"/>
      <c r="H46" s="22" t="s">
        <v>32</v>
      </c>
      <c r="I46" s="92"/>
      <c r="J46" s="183"/>
    </row>
    <row r="47" spans="2:10" s="19" customFormat="1" x14ac:dyDescent="0.55000000000000004">
      <c r="B47" s="22" t="s">
        <v>33</v>
      </c>
      <c r="C47" s="23">
        <f>0.1*C46</f>
        <v>0</v>
      </c>
      <c r="D47" s="183"/>
      <c r="E47" s="22" t="s">
        <v>33</v>
      </c>
      <c r="F47" s="23">
        <f>0.1*F46</f>
        <v>0</v>
      </c>
      <c r="G47" s="183"/>
      <c r="H47" s="22" t="s">
        <v>33</v>
      </c>
      <c r="I47" s="23">
        <f>0.1*I46</f>
        <v>0</v>
      </c>
      <c r="J47" s="183"/>
    </row>
    <row r="48" spans="2:10" s="19" customFormat="1" x14ac:dyDescent="0.55000000000000004">
      <c r="B48" s="22" t="s">
        <v>34</v>
      </c>
      <c r="C48" s="93"/>
      <c r="D48" s="183"/>
      <c r="E48" s="22" t="s">
        <v>34</v>
      </c>
      <c r="F48" s="93"/>
      <c r="G48" s="183"/>
      <c r="H48" s="22" t="s">
        <v>34</v>
      </c>
      <c r="I48" s="93"/>
      <c r="J48" s="183"/>
    </row>
    <row r="49" spans="2:10" s="19" customFormat="1" x14ac:dyDescent="0.55000000000000004">
      <c r="B49" s="22" t="s">
        <v>83</v>
      </c>
      <c r="C49" s="134"/>
      <c r="D49" s="183"/>
      <c r="E49" s="22" t="s">
        <v>83</v>
      </c>
      <c r="F49" s="134"/>
      <c r="G49" s="183"/>
      <c r="H49" s="22" t="s">
        <v>83</v>
      </c>
      <c r="I49" s="134"/>
      <c r="J49" s="183"/>
    </row>
    <row r="50" spans="2:10" s="19" customFormat="1" ht="14.25" thickBot="1" x14ac:dyDescent="0.6">
      <c r="B50" s="31" t="s">
        <v>80</v>
      </c>
      <c r="C50" s="24">
        <f>SUM(C46+C47)*C48*C49</f>
        <v>0</v>
      </c>
      <c r="D50" s="183"/>
      <c r="E50" s="96" t="s">
        <v>80</v>
      </c>
      <c r="F50" s="24">
        <f>SUM(F46+F47)*F48*F49</f>
        <v>0</v>
      </c>
      <c r="G50" s="183"/>
      <c r="H50" s="96" t="s">
        <v>80</v>
      </c>
      <c r="I50" s="24">
        <f>SUM(I46+I47)*I48*I49</f>
        <v>0</v>
      </c>
      <c r="J50" s="183"/>
    </row>
    <row r="51" spans="2:10" ht="14.25" thickBot="1" x14ac:dyDescent="0.6">
      <c r="D51" s="183"/>
      <c r="G51" s="183"/>
      <c r="J51" s="183"/>
    </row>
    <row r="52" spans="2:10" ht="18.399999999999999" thickBot="1" x14ac:dyDescent="0.6">
      <c r="B52" s="102" t="str">
        <f>'1 -Profit Calc'!A23</f>
        <v>Classroom 7</v>
      </c>
      <c r="C52" s="20"/>
      <c r="D52" s="183"/>
      <c r="E52" s="100" t="str">
        <f>B52</f>
        <v>Classroom 7</v>
      </c>
      <c r="F52" s="20"/>
      <c r="G52" s="183"/>
      <c r="H52" s="34" t="str">
        <f>B52</f>
        <v>Classroom 7</v>
      </c>
      <c r="I52" s="20"/>
      <c r="J52" s="183"/>
    </row>
    <row r="53" spans="2:10" x14ac:dyDescent="0.55000000000000004">
      <c r="B53" s="21" t="s">
        <v>31</v>
      </c>
      <c r="C53" s="33" t="s">
        <v>84</v>
      </c>
      <c r="D53" s="183"/>
      <c r="E53" s="21" t="s">
        <v>31</v>
      </c>
      <c r="F53" s="33" t="s">
        <v>84</v>
      </c>
      <c r="G53" s="183"/>
      <c r="H53" s="21" t="s">
        <v>31</v>
      </c>
      <c r="I53" s="33" t="s">
        <v>84</v>
      </c>
      <c r="J53" s="183"/>
    </row>
    <row r="54" spans="2:10" x14ac:dyDescent="0.55000000000000004">
      <c r="B54" s="22" t="s">
        <v>32</v>
      </c>
      <c r="C54" s="92"/>
      <c r="D54" s="183"/>
      <c r="E54" s="22" t="s">
        <v>32</v>
      </c>
      <c r="F54" s="92"/>
      <c r="G54" s="183"/>
      <c r="H54" s="22" t="s">
        <v>32</v>
      </c>
      <c r="I54" s="92"/>
      <c r="J54" s="183"/>
    </row>
    <row r="55" spans="2:10" x14ac:dyDescent="0.55000000000000004">
      <c r="B55" s="22" t="s">
        <v>33</v>
      </c>
      <c r="C55" s="23">
        <f>0.1*C54</f>
        <v>0</v>
      </c>
      <c r="D55" s="183"/>
      <c r="E55" s="22" t="s">
        <v>33</v>
      </c>
      <c r="F55" s="23">
        <f>0.1*F54</f>
        <v>0</v>
      </c>
      <c r="G55" s="183"/>
      <c r="H55" s="22" t="s">
        <v>33</v>
      </c>
      <c r="I55" s="23">
        <f>0.1*I54</f>
        <v>0</v>
      </c>
      <c r="J55" s="183"/>
    </row>
    <row r="56" spans="2:10" x14ac:dyDescent="0.55000000000000004">
      <c r="B56" s="22" t="s">
        <v>34</v>
      </c>
      <c r="C56" s="93"/>
      <c r="D56" s="183"/>
      <c r="E56" s="22" t="s">
        <v>34</v>
      </c>
      <c r="F56" s="93"/>
      <c r="G56" s="183"/>
      <c r="H56" s="22" t="s">
        <v>34</v>
      </c>
      <c r="I56" s="93"/>
      <c r="J56" s="183"/>
    </row>
    <row r="57" spans="2:10" x14ac:dyDescent="0.55000000000000004">
      <c r="B57" s="22" t="s">
        <v>83</v>
      </c>
      <c r="C57" s="134"/>
      <c r="D57" s="183"/>
      <c r="E57" s="22" t="s">
        <v>83</v>
      </c>
      <c r="F57" s="134"/>
      <c r="G57" s="183"/>
      <c r="H57" s="22" t="s">
        <v>83</v>
      </c>
      <c r="I57" s="134"/>
      <c r="J57" s="183"/>
    </row>
    <row r="58" spans="2:10" ht="14.25" thickBot="1" x14ac:dyDescent="0.6">
      <c r="B58" s="31" t="s">
        <v>80</v>
      </c>
      <c r="C58" s="24">
        <f>SUM(C54+C55)*C56*C57</f>
        <v>0</v>
      </c>
      <c r="D58" s="183"/>
      <c r="E58" s="96" t="s">
        <v>80</v>
      </c>
      <c r="F58" s="24">
        <f>SUM(F54+F55)*F56*F57</f>
        <v>0</v>
      </c>
      <c r="G58" s="183"/>
      <c r="H58" s="96" t="s">
        <v>80</v>
      </c>
      <c r="I58" s="24">
        <f>SUM(I54+I55)*I56*I57</f>
        <v>0</v>
      </c>
      <c r="J58" s="183"/>
    </row>
    <row r="59" spans="2:10" ht="14.25" thickBot="1" x14ac:dyDescent="0.6">
      <c r="D59" s="183"/>
      <c r="G59" s="183"/>
      <c r="J59" s="183"/>
    </row>
    <row r="60" spans="2:10" ht="18.399999999999999" thickBot="1" x14ac:dyDescent="0.6">
      <c r="B60" s="102" t="str">
        <f>'1 -Profit Calc'!A24</f>
        <v>Classroom 8</v>
      </c>
      <c r="C60" s="20"/>
      <c r="D60" s="183"/>
      <c r="E60" s="100" t="str">
        <f>B60</f>
        <v>Classroom 8</v>
      </c>
      <c r="F60" s="20"/>
      <c r="G60" s="183"/>
      <c r="H60" s="34" t="str">
        <f>B60</f>
        <v>Classroom 8</v>
      </c>
      <c r="I60" s="20"/>
      <c r="J60" s="183"/>
    </row>
    <row r="61" spans="2:10" x14ac:dyDescent="0.55000000000000004">
      <c r="B61" s="21" t="s">
        <v>31</v>
      </c>
      <c r="C61" s="33" t="s">
        <v>84</v>
      </c>
      <c r="D61" s="183"/>
      <c r="E61" s="21" t="s">
        <v>31</v>
      </c>
      <c r="F61" s="33" t="s">
        <v>84</v>
      </c>
      <c r="G61" s="183"/>
      <c r="H61" s="21" t="s">
        <v>31</v>
      </c>
      <c r="I61" s="33" t="s">
        <v>84</v>
      </c>
      <c r="J61" s="183"/>
    </row>
    <row r="62" spans="2:10" x14ac:dyDescent="0.55000000000000004">
      <c r="B62" s="22" t="s">
        <v>32</v>
      </c>
      <c r="C62" s="92"/>
      <c r="D62" s="183"/>
      <c r="E62" s="22" t="s">
        <v>32</v>
      </c>
      <c r="F62" s="92"/>
      <c r="G62" s="183"/>
      <c r="H62" s="22" t="s">
        <v>32</v>
      </c>
      <c r="I62" s="92"/>
      <c r="J62" s="183"/>
    </row>
    <row r="63" spans="2:10" x14ac:dyDescent="0.55000000000000004">
      <c r="B63" s="22" t="s">
        <v>33</v>
      </c>
      <c r="C63" s="23">
        <f>0.1*C62</f>
        <v>0</v>
      </c>
      <c r="D63" s="183"/>
      <c r="E63" s="22" t="s">
        <v>33</v>
      </c>
      <c r="F63" s="23">
        <f>0.1*F62</f>
        <v>0</v>
      </c>
      <c r="G63" s="183"/>
      <c r="H63" s="22" t="s">
        <v>33</v>
      </c>
      <c r="I63" s="23">
        <f>0.1*I62</f>
        <v>0</v>
      </c>
      <c r="J63" s="183"/>
    </row>
    <row r="64" spans="2:10" x14ac:dyDescent="0.55000000000000004">
      <c r="B64" s="22" t="s">
        <v>34</v>
      </c>
      <c r="C64" s="134"/>
      <c r="D64" s="183"/>
      <c r="E64" s="22" t="s">
        <v>34</v>
      </c>
      <c r="F64" s="93"/>
      <c r="G64" s="183"/>
      <c r="H64" s="22" t="s">
        <v>34</v>
      </c>
      <c r="I64" s="93"/>
      <c r="J64" s="183"/>
    </row>
    <row r="65" spans="2:10" x14ac:dyDescent="0.55000000000000004">
      <c r="B65" s="22" t="s">
        <v>83</v>
      </c>
      <c r="C65" s="217"/>
      <c r="D65" s="183"/>
      <c r="E65" s="22" t="s">
        <v>83</v>
      </c>
      <c r="F65" s="134"/>
      <c r="G65" s="183"/>
      <c r="H65" s="22" t="s">
        <v>83</v>
      </c>
      <c r="I65" s="134"/>
      <c r="J65" s="183"/>
    </row>
    <row r="66" spans="2:10" ht="14.25" thickBot="1" x14ac:dyDescent="0.6">
      <c r="B66" s="31" t="s">
        <v>80</v>
      </c>
      <c r="C66" s="24">
        <f>SUM(C62+C63)*C64*C65</f>
        <v>0</v>
      </c>
      <c r="D66" s="183"/>
      <c r="E66" s="96" t="s">
        <v>80</v>
      </c>
      <c r="F66" s="24">
        <f>SUM(F62+F63)*F64*F65</f>
        <v>0</v>
      </c>
      <c r="G66" s="183"/>
      <c r="H66" s="96" t="s">
        <v>80</v>
      </c>
      <c r="I66" s="24">
        <f>SUM(I62+I63)*I64*I65</f>
        <v>0</v>
      </c>
      <c r="J66" s="183"/>
    </row>
    <row r="67" spans="2:10" ht="14.25" thickBot="1" x14ac:dyDescent="0.6">
      <c r="D67" s="183"/>
      <c r="G67" s="183"/>
      <c r="J67" s="183"/>
    </row>
    <row r="68" spans="2:10" s="19" customFormat="1" ht="18.399999999999999" thickBot="1" x14ac:dyDescent="0.6">
      <c r="B68" s="102" t="str">
        <f>'1 -Profit Calc'!A26</f>
        <v>Afterschool</v>
      </c>
      <c r="C68" s="20"/>
      <c r="D68" s="183"/>
      <c r="E68" s="100" t="str">
        <f>B68</f>
        <v>Afterschool</v>
      </c>
      <c r="F68" s="20"/>
      <c r="G68" s="183"/>
      <c r="H68" s="34" t="str">
        <f>B68</f>
        <v>Afterschool</v>
      </c>
      <c r="I68" s="20"/>
      <c r="J68" s="183"/>
    </row>
    <row r="69" spans="2:10" s="19" customFormat="1" x14ac:dyDescent="0.55000000000000004">
      <c r="B69" s="21" t="s">
        <v>31</v>
      </c>
      <c r="C69" s="33" t="s">
        <v>84</v>
      </c>
      <c r="D69" s="183"/>
      <c r="E69" s="21" t="s">
        <v>31</v>
      </c>
      <c r="F69" s="33" t="s">
        <v>84</v>
      </c>
      <c r="G69" s="183"/>
      <c r="H69" s="21" t="s">
        <v>31</v>
      </c>
      <c r="I69" s="33" t="s">
        <v>84</v>
      </c>
      <c r="J69" s="183"/>
    </row>
    <row r="70" spans="2:10" s="19" customFormat="1" x14ac:dyDescent="0.55000000000000004">
      <c r="B70" s="22" t="s">
        <v>32</v>
      </c>
      <c r="C70" s="92"/>
      <c r="D70" s="183"/>
      <c r="E70" s="22" t="s">
        <v>32</v>
      </c>
      <c r="F70" s="92"/>
      <c r="G70" s="183"/>
      <c r="H70" s="22" t="s">
        <v>32</v>
      </c>
      <c r="I70" s="92"/>
      <c r="J70" s="183"/>
    </row>
    <row r="71" spans="2:10" s="19" customFormat="1" x14ac:dyDescent="0.55000000000000004">
      <c r="B71" s="22" t="s">
        <v>33</v>
      </c>
      <c r="C71" s="23">
        <f>0.1*C70</f>
        <v>0</v>
      </c>
      <c r="D71" s="183"/>
      <c r="E71" s="22" t="s">
        <v>33</v>
      </c>
      <c r="F71" s="23">
        <f>0.1*F70</f>
        <v>0</v>
      </c>
      <c r="G71" s="183"/>
      <c r="H71" s="22" t="s">
        <v>33</v>
      </c>
      <c r="I71" s="23">
        <f>0.1*I70</f>
        <v>0</v>
      </c>
      <c r="J71" s="183"/>
    </row>
    <row r="72" spans="2:10" s="19" customFormat="1" x14ac:dyDescent="0.55000000000000004">
      <c r="B72" s="22" t="s">
        <v>34</v>
      </c>
      <c r="C72" s="94"/>
      <c r="D72" s="183"/>
      <c r="E72" s="22" t="s">
        <v>34</v>
      </c>
      <c r="F72" s="93"/>
      <c r="G72" s="183"/>
      <c r="H72" s="22" t="s">
        <v>34</v>
      </c>
      <c r="I72" s="93"/>
      <c r="J72" s="183"/>
    </row>
    <row r="73" spans="2:10" s="19" customFormat="1" x14ac:dyDescent="0.55000000000000004">
      <c r="B73" s="22" t="s">
        <v>83</v>
      </c>
      <c r="C73" s="217"/>
      <c r="D73" s="183"/>
      <c r="E73" s="22" t="s">
        <v>83</v>
      </c>
      <c r="F73" s="134"/>
      <c r="G73" s="183"/>
      <c r="H73" s="22" t="s">
        <v>83</v>
      </c>
      <c r="I73" s="134"/>
      <c r="J73" s="183"/>
    </row>
    <row r="74" spans="2:10" s="19" customFormat="1" ht="14.25" thickBot="1" x14ac:dyDescent="0.6">
      <c r="B74" s="31" t="s">
        <v>80</v>
      </c>
      <c r="C74" s="24">
        <f>SUM(C70+C71)*C72*C73</f>
        <v>0</v>
      </c>
      <c r="D74" s="183"/>
      <c r="E74" s="96" t="s">
        <v>80</v>
      </c>
      <c r="F74" s="24">
        <f>SUM(F70+F71)*F72*F73</f>
        <v>0</v>
      </c>
      <c r="G74" s="183"/>
      <c r="H74" s="96" t="s">
        <v>80</v>
      </c>
      <c r="I74" s="24">
        <f>SUM(I70+I71)*I72*I73</f>
        <v>0</v>
      </c>
      <c r="J74" s="183"/>
    </row>
    <row r="75" spans="2:10" ht="14.25" thickBot="1" x14ac:dyDescent="0.6">
      <c r="D75" s="183"/>
      <c r="G75" s="183"/>
      <c r="J75" s="183"/>
    </row>
    <row r="76" spans="2:10" ht="18.399999999999999" thickBot="1" x14ac:dyDescent="0.6">
      <c r="B76" s="102" t="str">
        <f>'1 -Profit Calc'!A27</f>
        <v>Summer Camp</v>
      </c>
      <c r="C76" s="20"/>
      <c r="D76" s="183"/>
      <c r="E76" s="100" t="str">
        <f>B76</f>
        <v>Summer Camp</v>
      </c>
      <c r="F76" s="20"/>
      <c r="G76" s="183"/>
      <c r="H76" s="34" t="str">
        <f>B76</f>
        <v>Summer Camp</v>
      </c>
      <c r="I76" s="20"/>
      <c r="J76" s="183"/>
    </row>
    <row r="77" spans="2:10" x14ac:dyDescent="0.55000000000000004">
      <c r="B77" s="21" t="s">
        <v>31</v>
      </c>
      <c r="C77" s="33" t="s">
        <v>84</v>
      </c>
      <c r="D77" s="183"/>
      <c r="E77" s="21" t="s">
        <v>31</v>
      </c>
      <c r="F77" s="33" t="s">
        <v>84</v>
      </c>
      <c r="G77" s="183"/>
      <c r="H77" s="21" t="s">
        <v>31</v>
      </c>
      <c r="I77" s="33" t="s">
        <v>84</v>
      </c>
      <c r="J77" s="183"/>
    </row>
    <row r="78" spans="2:10" x14ac:dyDescent="0.55000000000000004">
      <c r="B78" s="22" t="s">
        <v>32</v>
      </c>
      <c r="C78" s="92"/>
      <c r="D78" s="183"/>
      <c r="E78" s="22" t="s">
        <v>32</v>
      </c>
      <c r="F78" s="92"/>
      <c r="G78" s="183"/>
      <c r="H78" s="22" t="s">
        <v>32</v>
      </c>
      <c r="I78" s="92"/>
      <c r="J78" s="183"/>
    </row>
    <row r="79" spans="2:10" x14ac:dyDescent="0.55000000000000004">
      <c r="B79" s="22" t="s">
        <v>33</v>
      </c>
      <c r="C79" s="23">
        <f>0.1*C78</f>
        <v>0</v>
      </c>
      <c r="D79" s="183"/>
      <c r="E79" s="22" t="s">
        <v>33</v>
      </c>
      <c r="F79" s="23">
        <f>0.1*F78</f>
        <v>0</v>
      </c>
      <c r="G79" s="183"/>
      <c r="H79" s="22" t="s">
        <v>33</v>
      </c>
      <c r="I79" s="23">
        <f>0.1*I78</f>
        <v>0</v>
      </c>
      <c r="J79" s="183"/>
    </row>
    <row r="80" spans="2:10" x14ac:dyDescent="0.55000000000000004">
      <c r="B80" s="22" t="s">
        <v>34</v>
      </c>
      <c r="C80" s="94"/>
      <c r="D80" s="183"/>
      <c r="E80" s="22" t="s">
        <v>34</v>
      </c>
      <c r="F80" s="93"/>
      <c r="G80" s="183"/>
      <c r="H80" s="22" t="s">
        <v>34</v>
      </c>
      <c r="I80" s="93"/>
      <c r="J80" s="183"/>
    </row>
    <row r="81" spans="2:10" x14ac:dyDescent="0.55000000000000004">
      <c r="B81" s="22" t="s">
        <v>83</v>
      </c>
      <c r="C81" s="94"/>
      <c r="D81" s="183"/>
      <c r="E81" s="22" t="s">
        <v>83</v>
      </c>
      <c r="F81" s="94"/>
      <c r="G81" s="183"/>
      <c r="H81" s="22" t="s">
        <v>83</v>
      </c>
      <c r="I81" s="134"/>
      <c r="J81" s="183"/>
    </row>
    <row r="82" spans="2:10" ht="14.25" thickBot="1" x14ac:dyDescent="0.6">
      <c r="B82" s="31" t="s">
        <v>80</v>
      </c>
      <c r="C82" s="24">
        <f>SUM(C78+C79)*C80*C81</f>
        <v>0</v>
      </c>
      <c r="D82" s="183"/>
      <c r="E82" s="96" t="s">
        <v>80</v>
      </c>
      <c r="F82" s="24">
        <f>SUM(F78+F79)*F80*F81</f>
        <v>0</v>
      </c>
      <c r="G82" s="183"/>
      <c r="H82" s="96" t="s">
        <v>80</v>
      </c>
      <c r="I82" s="24">
        <f>SUM(I78+I79)*I80*I81</f>
        <v>0</v>
      </c>
      <c r="J82" s="183"/>
    </row>
    <row r="83" spans="2:10" ht="14.25" thickBot="1" x14ac:dyDescent="0.6">
      <c r="D83" s="183"/>
      <c r="G83" s="183"/>
      <c r="J83" s="183"/>
    </row>
    <row r="84" spans="2:10" s="19" customFormat="1" ht="18.399999999999999" thickBot="1" x14ac:dyDescent="0.6">
      <c r="B84" s="102" t="str">
        <f>'1 -Profit Calc'!A28</f>
        <v>Other Services 1</v>
      </c>
      <c r="C84" s="20"/>
      <c r="D84" s="183"/>
      <c r="E84" s="100" t="str">
        <f>B84</f>
        <v>Other Services 1</v>
      </c>
      <c r="F84" s="20"/>
      <c r="G84" s="183"/>
      <c r="H84" s="34" t="str">
        <f>B84</f>
        <v>Other Services 1</v>
      </c>
      <c r="I84" s="20"/>
      <c r="J84" s="183"/>
    </row>
    <row r="85" spans="2:10" s="19" customFormat="1" x14ac:dyDescent="0.55000000000000004">
      <c r="B85" s="21" t="s">
        <v>31</v>
      </c>
      <c r="C85" s="33" t="s">
        <v>84</v>
      </c>
      <c r="D85" s="183"/>
      <c r="E85" s="21" t="s">
        <v>31</v>
      </c>
      <c r="F85" s="33" t="s">
        <v>84</v>
      </c>
      <c r="G85" s="183"/>
      <c r="H85" s="21" t="s">
        <v>31</v>
      </c>
      <c r="I85" s="33" t="s">
        <v>84</v>
      </c>
      <c r="J85" s="183"/>
    </row>
    <row r="86" spans="2:10" s="19" customFormat="1" x14ac:dyDescent="0.55000000000000004">
      <c r="B86" s="22" t="s">
        <v>32</v>
      </c>
      <c r="C86" s="92"/>
      <c r="D86" s="183"/>
      <c r="E86" s="22" t="s">
        <v>32</v>
      </c>
      <c r="F86" s="92"/>
      <c r="G86" s="183"/>
      <c r="H86" s="22" t="s">
        <v>32</v>
      </c>
      <c r="I86" s="92"/>
      <c r="J86" s="183"/>
    </row>
    <row r="87" spans="2:10" s="19" customFormat="1" x14ac:dyDescent="0.55000000000000004">
      <c r="B87" s="22" t="s">
        <v>33</v>
      </c>
      <c r="C87" s="133">
        <f>0.1*C86</f>
        <v>0</v>
      </c>
      <c r="D87" s="183"/>
      <c r="E87" s="22" t="s">
        <v>33</v>
      </c>
      <c r="F87" s="23">
        <f>0.1*F86</f>
        <v>0</v>
      </c>
      <c r="G87" s="183"/>
      <c r="H87" s="22" t="s">
        <v>33</v>
      </c>
      <c r="I87" s="23">
        <f>0.1*I86</f>
        <v>0</v>
      </c>
      <c r="J87" s="183"/>
    </row>
    <row r="88" spans="2:10" s="19" customFormat="1" x14ac:dyDescent="0.55000000000000004">
      <c r="B88" s="22" t="s">
        <v>34</v>
      </c>
      <c r="C88" s="94"/>
      <c r="D88" s="183"/>
      <c r="E88" s="22" t="s">
        <v>34</v>
      </c>
      <c r="F88" s="93"/>
      <c r="G88" s="183"/>
      <c r="H88" s="22" t="s">
        <v>34</v>
      </c>
      <c r="I88" s="93"/>
      <c r="J88" s="183"/>
    </row>
    <row r="89" spans="2:10" s="19" customFormat="1" x14ac:dyDescent="0.55000000000000004">
      <c r="B89" s="22" t="s">
        <v>83</v>
      </c>
      <c r="C89" s="218"/>
      <c r="D89" s="183"/>
      <c r="E89" s="22" t="s">
        <v>83</v>
      </c>
      <c r="F89" s="94"/>
      <c r="G89" s="183"/>
      <c r="H89" s="22" t="s">
        <v>83</v>
      </c>
      <c r="I89" s="134"/>
      <c r="J89" s="183"/>
    </row>
    <row r="90" spans="2:10" s="19" customFormat="1" ht="14.25" thickBot="1" x14ac:dyDescent="0.6">
      <c r="B90" s="31" t="s">
        <v>80</v>
      </c>
      <c r="C90" s="24">
        <f>SUM(C86+C87)*C88*C89</f>
        <v>0</v>
      </c>
      <c r="D90" s="183"/>
      <c r="E90" s="96" t="s">
        <v>80</v>
      </c>
      <c r="F90" s="24">
        <f>SUM(F86+F87)*F88*F89</f>
        <v>0</v>
      </c>
      <c r="G90" s="183"/>
      <c r="H90" s="96" t="s">
        <v>80</v>
      </c>
      <c r="I90" s="24">
        <f>SUM(I86+I87)*I88*I89</f>
        <v>0</v>
      </c>
      <c r="J90" s="183"/>
    </row>
    <row r="91" spans="2:10" ht="14.25" thickBot="1" x14ac:dyDescent="0.6">
      <c r="D91" s="183"/>
      <c r="G91" s="183"/>
      <c r="J91" s="183"/>
    </row>
    <row r="92" spans="2:10" ht="18.399999999999999" thickBot="1" x14ac:dyDescent="0.6">
      <c r="B92" s="102" t="str">
        <f>'1 -Profit Calc'!A29</f>
        <v>Other Services 2</v>
      </c>
      <c r="C92" s="20"/>
      <c r="D92" s="183"/>
      <c r="E92" s="100" t="str">
        <f>B92</f>
        <v>Other Services 2</v>
      </c>
      <c r="F92" s="20"/>
      <c r="G92" s="183"/>
      <c r="H92" s="34" t="str">
        <f>B92</f>
        <v>Other Services 2</v>
      </c>
      <c r="I92" s="20"/>
      <c r="J92" s="183"/>
    </row>
    <row r="93" spans="2:10" x14ac:dyDescent="0.55000000000000004">
      <c r="B93" s="21" t="s">
        <v>31</v>
      </c>
      <c r="C93" s="33" t="s">
        <v>84</v>
      </c>
      <c r="D93" s="183"/>
      <c r="E93" s="21" t="s">
        <v>31</v>
      </c>
      <c r="F93" s="33" t="s">
        <v>84</v>
      </c>
      <c r="G93" s="183"/>
      <c r="H93" s="21" t="s">
        <v>31</v>
      </c>
      <c r="I93" s="33" t="s">
        <v>84</v>
      </c>
      <c r="J93" s="183"/>
    </row>
    <row r="94" spans="2:10" x14ac:dyDescent="0.55000000000000004">
      <c r="B94" s="22" t="s">
        <v>32</v>
      </c>
      <c r="C94" s="92"/>
      <c r="D94" s="183"/>
      <c r="E94" s="22" t="s">
        <v>32</v>
      </c>
      <c r="F94" s="92"/>
      <c r="G94" s="183"/>
      <c r="H94" s="22" t="s">
        <v>32</v>
      </c>
      <c r="I94" s="92"/>
      <c r="J94" s="183"/>
    </row>
    <row r="95" spans="2:10" x14ac:dyDescent="0.55000000000000004">
      <c r="B95" s="22" t="s">
        <v>33</v>
      </c>
      <c r="C95" s="133">
        <f>0.1*C94</f>
        <v>0</v>
      </c>
      <c r="D95" s="183"/>
      <c r="E95" s="22" t="s">
        <v>33</v>
      </c>
      <c r="F95" s="23">
        <f>0.1*F94</f>
        <v>0</v>
      </c>
      <c r="G95" s="183"/>
      <c r="H95" s="22" t="s">
        <v>33</v>
      </c>
      <c r="I95" s="216">
        <f>0.1*I94</f>
        <v>0</v>
      </c>
      <c r="J95" s="183"/>
    </row>
    <row r="96" spans="2:10" x14ac:dyDescent="0.55000000000000004">
      <c r="B96" s="22" t="s">
        <v>34</v>
      </c>
      <c r="C96" s="94"/>
      <c r="D96" s="183"/>
      <c r="E96" s="22" t="s">
        <v>34</v>
      </c>
      <c r="F96" s="93"/>
      <c r="G96" s="183"/>
      <c r="H96" s="22" t="s">
        <v>34</v>
      </c>
      <c r="I96" s="93"/>
      <c r="J96" s="183"/>
    </row>
    <row r="97" spans="2:10" x14ac:dyDescent="0.55000000000000004">
      <c r="B97" s="22" t="s">
        <v>83</v>
      </c>
      <c r="C97" s="94"/>
      <c r="D97" s="183"/>
      <c r="E97" s="22" t="s">
        <v>83</v>
      </c>
      <c r="F97" s="94"/>
      <c r="G97" s="183"/>
      <c r="H97" s="22" t="s">
        <v>83</v>
      </c>
      <c r="I97" s="134"/>
      <c r="J97" s="183"/>
    </row>
    <row r="98" spans="2:10" s="19" customFormat="1" ht="14.25" thickBot="1" x14ac:dyDescent="0.6">
      <c r="B98" s="31" t="s">
        <v>80</v>
      </c>
      <c r="C98" s="24">
        <f>SUM(C94+C95)*C96*C97</f>
        <v>0</v>
      </c>
      <c r="D98" s="183"/>
      <c r="E98" s="96" t="s">
        <v>80</v>
      </c>
      <c r="F98" s="24">
        <f>SUM(F94+F95)*F96*F97</f>
        <v>0</v>
      </c>
      <c r="G98" s="183"/>
      <c r="H98" s="96" t="s">
        <v>80</v>
      </c>
      <c r="I98" s="24">
        <f>SUM(I94+I95)*I96*I97</f>
        <v>0</v>
      </c>
      <c r="J98" s="183"/>
    </row>
    <row r="99" spans="2:10" x14ac:dyDescent="0.55000000000000004">
      <c r="B99" s="103"/>
      <c r="C99" s="103"/>
      <c r="D99" s="103"/>
      <c r="E99" s="103"/>
      <c r="F99" s="103"/>
      <c r="G99" s="103"/>
    </row>
    <row r="100" spans="2:10" x14ac:dyDescent="0.55000000000000004">
      <c r="B100" s="103"/>
      <c r="C100" s="103"/>
      <c r="D100" s="103"/>
      <c r="E100" s="103"/>
      <c r="F100" s="103"/>
      <c r="G100" s="103"/>
    </row>
    <row r="101" spans="2:10" x14ac:dyDescent="0.55000000000000004">
      <c r="B101" s="103"/>
      <c r="C101" s="103"/>
      <c r="D101" s="103"/>
      <c r="E101" s="103"/>
      <c r="F101" s="103"/>
      <c r="G101" s="103"/>
    </row>
    <row r="102" spans="2:10" x14ac:dyDescent="0.55000000000000004">
      <c r="B102" s="103"/>
      <c r="C102" s="103"/>
      <c r="D102" s="103"/>
      <c r="E102" s="103"/>
      <c r="F102" s="103"/>
      <c r="G102" s="103"/>
    </row>
    <row r="103" spans="2:10" x14ac:dyDescent="0.55000000000000004">
      <c r="B103" s="103"/>
      <c r="C103" s="103"/>
      <c r="D103" s="103"/>
      <c r="E103" s="103"/>
      <c r="F103" s="103"/>
      <c r="G103" s="103"/>
    </row>
    <row r="104" spans="2:10" x14ac:dyDescent="0.55000000000000004">
      <c r="B104" s="103"/>
      <c r="C104" s="103"/>
      <c r="D104" s="103"/>
      <c r="E104" s="103"/>
      <c r="F104" s="103"/>
      <c r="G104" s="103"/>
    </row>
    <row r="105" spans="2:10" x14ac:dyDescent="0.55000000000000004">
      <c r="B105" s="103"/>
      <c r="C105" s="103"/>
      <c r="D105" s="103"/>
      <c r="E105" s="103"/>
      <c r="F105" s="103"/>
      <c r="G105" s="103"/>
    </row>
    <row r="106" spans="2:10" x14ac:dyDescent="0.55000000000000004">
      <c r="B106" s="103"/>
      <c r="C106" s="103"/>
      <c r="D106" s="103"/>
      <c r="E106" s="103"/>
      <c r="F106" s="103"/>
      <c r="G106" s="103"/>
    </row>
    <row r="107" spans="2:10" x14ac:dyDescent="0.55000000000000004">
      <c r="B107" s="103"/>
      <c r="C107" s="103"/>
      <c r="D107" s="103"/>
      <c r="E107" s="103"/>
      <c r="F107" s="103"/>
      <c r="G107" s="103"/>
    </row>
    <row r="108" spans="2:10" x14ac:dyDescent="0.55000000000000004">
      <c r="B108" s="103"/>
      <c r="C108" s="103"/>
      <c r="D108" s="103"/>
      <c r="E108" s="103"/>
      <c r="F108" s="103"/>
      <c r="G108" s="103"/>
    </row>
    <row r="109" spans="2:10" x14ac:dyDescent="0.55000000000000004">
      <c r="B109" s="103"/>
      <c r="C109" s="103"/>
      <c r="D109" s="103"/>
      <c r="E109" s="103"/>
      <c r="F109" s="103"/>
      <c r="G109" s="103"/>
    </row>
    <row r="110" spans="2:10" x14ac:dyDescent="0.55000000000000004">
      <c r="B110" s="103"/>
      <c r="C110" s="103"/>
      <c r="D110" s="103"/>
      <c r="E110" s="103"/>
      <c r="F110" s="103"/>
      <c r="G110" s="103"/>
    </row>
    <row r="111" spans="2:10" x14ac:dyDescent="0.55000000000000004">
      <c r="B111" s="103"/>
      <c r="C111" s="103"/>
      <c r="D111" s="103"/>
      <c r="E111" s="103"/>
      <c r="F111" s="103"/>
      <c r="G111" s="103"/>
    </row>
    <row r="112" spans="2:10" x14ac:dyDescent="0.55000000000000004">
      <c r="B112" s="103"/>
      <c r="C112" s="103"/>
      <c r="D112" s="103"/>
      <c r="E112" s="103"/>
      <c r="F112" s="103"/>
      <c r="G112" s="103"/>
    </row>
    <row r="113" spans="2:7" x14ac:dyDescent="0.55000000000000004">
      <c r="B113" s="103"/>
      <c r="C113" s="103"/>
      <c r="D113" s="103"/>
      <c r="E113" s="103"/>
      <c r="F113" s="103"/>
      <c r="G113" s="103"/>
    </row>
    <row r="114" spans="2:7" x14ac:dyDescent="0.55000000000000004">
      <c r="B114" s="103"/>
      <c r="C114" s="103"/>
      <c r="D114" s="103"/>
      <c r="E114" s="103"/>
      <c r="F114" s="103"/>
      <c r="G114" s="103"/>
    </row>
    <row r="115" spans="2:7" x14ac:dyDescent="0.55000000000000004">
      <c r="B115" s="103"/>
      <c r="C115" s="103"/>
      <c r="D115" s="103"/>
      <c r="E115" s="103"/>
      <c r="F115" s="103"/>
      <c r="G115" s="103"/>
    </row>
    <row r="116" spans="2:7" x14ac:dyDescent="0.55000000000000004">
      <c r="B116" s="103"/>
      <c r="C116" s="103"/>
      <c r="D116" s="103"/>
      <c r="E116" s="103"/>
      <c r="F116" s="103"/>
      <c r="G116" s="103"/>
    </row>
    <row r="117" spans="2:7" x14ac:dyDescent="0.55000000000000004">
      <c r="B117" s="103"/>
      <c r="C117" s="103"/>
      <c r="D117" s="103"/>
      <c r="E117" s="103"/>
      <c r="F117" s="103"/>
      <c r="G117" s="103"/>
    </row>
    <row r="118" spans="2:7" x14ac:dyDescent="0.55000000000000004">
      <c r="B118" s="103"/>
      <c r="C118" s="103"/>
      <c r="D118" s="103"/>
      <c r="E118" s="103"/>
      <c r="F118" s="103"/>
      <c r="G118" s="103"/>
    </row>
    <row r="119" spans="2:7" x14ac:dyDescent="0.55000000000000004">
      <c r="B119" s="103"/>
      <c r="C119" s="103"/>
      <c r="D119" s="103"/>
      <c r="E119" s="103"/>
      <c r="F119" s="103"/>
      <c r="G119" s="103"/>
    </row>
    <row r="120" spans="2:7" x14ac:dyDescent="0.55000000000000004">
      <c r="B120" s="103"/>
      <c r="C120" s="103"/>
      <c r="D120" s="103"/>
      <c r="E120" s="103"/>
      <c r="F120" s="103"/>
      <c r="G120" s="103"/>
    </row>
    <row r="121" spans="2:7" x14ac:dyDescent="0.55000000000000004">
      <c r="B121" s="103"/>
      <c r="C121" s="103"/>
      <c r="D121" s="103"/>
      <c r="E121" s="103"/>
      <c r="F121" s="103"/>
      <c r="G121" s="103"/>
    </row>
    <row r="122" spans="2:7" x14ac:dyDescent="0.55000000000000004">
      <c r="B122" s="103"/>
      <c r="C122" s="103"/>
      <c r="D122" s="103"/>
      <c r="E122" s="103"/>
      <c r="F122" s="103"/>
      <c r="G122" s="103"/>
    </row>
    <row r="123" spans="2:7" x14ac:dyDescent="0.55000000000000004">
      <c r="B123" s="103"/>
      <c r="C123" s="103"/>
      <c r="D123" s="103"/>
      <c r="E123" s="103"/>
      <c r="F123" s="103"/>
      <c r="G123" s="103"/>
    </row>
    <row r="124" spans="2:7" x14ac:dyDescent="0.55000000000000004">
      <c r="B124" s="103"/>
      <c r="C124" s="103"/>
      <c r="D124" s="103"/>
      <c r="E124" s="103"/>
      <c r="F124" s="103"/>
      <c r="G124" s="103"/>
    </row>
    <row r="125" spans="2:7" x14ac:dyDescent="0.55000000000000004">
      <c r="B125" s="103"/>
      <c r="C125" s="103"/>
      <c r="D125" s="103"/>
      <c r="E125" s="103"/>
      <c r="F125" s="103"/>
      <c r="G125" s="103"/>
    </row>
    <row r="126" spans="2:7" x14ac:dyDescent="0.55000000000000004">
      <c r="B126" s="103"/>
      <c r="C126" s="103"/>
      <c r="D126" s="103"/>
      <c r="E126" s="103"/>
      <c r="F126" s="103"/>
      <c r="G126" s="103"/>
    </row>
    <row r="127" spans="2:7" x14ac:dyDescent="0.55000000000000004">
      <c r="B127" s="103"/>
      <c r="C127" s="103"/>
      <c r="D127" s="103"/>
      <c r="E127" s="103"/>
      <c r="F127" s="103"/>
      <c r="G127" s="103"/>
    </row>
    <row r="128" spans="2:7" x14ac:dyDescent="0.55000000000000004">
      <c r="B128" s="103"/>
      <c r="C128" s="103"/>
      <c r="D128" s="103"/>
      <c r="E128" s="103"/>
      <c r="F128" s="103"/>
      <c r="G128" s="103"/>
    </row>
    <row r="129" spans="2:7" x14ac:dyDescent="0.55000000000000004">
      <c r="B129" s="103"/>
      <c r="C129" s="103"/>
      <c r="D129" s="103"/>
      <c r="E129" s="103"/>
      <c r="F129" s="103"/>
      <c r="G129" s="103"/>
    </row>
    <row r="130" spans="2:7" x14ac:dyDescent="0.55000000000000004">
      <c r="B130" s="103"/>
      <c r="C130" s="103"/>
      <c r="D130" s="103"/>
      <c r="E130" s="103"/>
      <c r="F130" s="103"/>
      <c r="G130" s="103"/>
    </row>
    <row r="131" spans="2:7" x14ac:dyDescent="0.55000000000000004">
      <c r="B131" s="103"/>
      <c r="C131" s="103"/>
      <c r="D131" s="103"/>
      <c r="E131" s="103"/>
      <c r="F131" s="103"/>
      <c r="G131" s="103"/>
    </row>
    <row r="132" spans="2:7" x14ac:dyDescent="0.55000000000000004">
      <c r="B132" s="103"/>
      <c r="C132" s="103"/>
      <c r="D132" s="103"/>
      <c r="E132" s="103"/>
      <c r="F132" s="103"/>
      <c r="G132" s="103"/>
    </row>
    <row r="133" spans="2:7" x14ac:dyDescent="0.55000000000000004">
      <c r="B133" s="103"/>
      <c r="C133" s="103"/>
      <c r="D133" s="103"/>
      <c r="E133" s="103"/>
      <c r="F133" s="103"/>
      <c r="G133" s="103"/>
    </row>
    <row r="134" spans="2:7" x14ac:dyDescent="0.55000000000000004">
      <c r="B134" s="103"/>
      <c r="C134" s="103"/>
      <c r="D134" s="103"/>
      <c r="E134" s="103"/>
      <c r="F134" s="103"/>
      <c r="G134" s="103"/>
    </row>
    <row r="135" spans="2:7" x14ac:dyDescent="0.55000000000000004">
      <c r="B135" s="103"/>
      <c r="C135" s="103"/>
      <c r="D135" s="103"/>
      <c r="E135" s="103"/>
      <c r="F135" s="103"/>
      <c r="G135" s="103"/>
    </row>
    <row r="136" spans="2:7" x14ac:dyDescent="0.55000000000000004">
      <c r="B136" s="103"/>
      <c r="C136" s="103"/>
      <c r="D136" s="103"/>
      <c r="E136" s="103"/>
      <c r="F136" s="103"/>
      <c r="G136" s="103"/>
    </row>
    <row r="137" spans="2:7" x14ac:dyDescent="0.55000000000000004">
      <c r="B137" s="103"/>
      <c r="C137" s="103"/>
      <c r="D137" s="103"/>
      <c r="E137" s="103"/>
      <c r="F137" s="103"/>
      <c r="G137" s="103"/>
    </row>
    <row r="138" spans="2:7" x14ac:dyDescent="0.55000000000000004">
      <c r="B138" s="103"/>
      <c r="C138" s="103"/>
      <c r="D138" s="103"/>
      <c r="E138" s="103"/>
      <c r="F138" s="103"/>
      <c r="G138" s="103"/>
    </row>
    <row r="139" spans="2:7" x14ac:dyDescent="0.55000000000000004">
      <c r="B139" s="103"/>
      <c r="C139" s="103"/>
      <c r="D139" s="103"/>
      <c r="E139" s="103"/>
      <c r="F139" s="103"/>
      <c r="G139" s="103"/>
    </row>
    <row r="140" spans="2:7" x14ac:dyDescent="0.55000000000000004">
      <c r="B140" s="103"/>
      <c r="C140" s="103"/>
      <c r="D140" s="103"/>
      <c r="E140" s="103"/>
      <c r="F140" s="103"/>
      <c r="G140" s="103"/>
    </row>
    <row r="141" spans="2:7" x14ac:dyDescent="0.55000000000000004">
      <c r="B141" s="103"/>
      <c r="C141" s="103"/>
      <c r="D141" s="103"/>
      <c r="E141" s="103"/>
      <c r="F141" s="103"/>
      <c r="G141" s="103"/>
    </row>
    <row r="142" spans="2:7" x14ac:dyDescent="0.55000000000000004">
      <c r="B142" s="103"/>
      <c r="C142" s="103"/>
      <c r="D142" s="103"/>
      <c r="E142" s="103"/>
      <c r="F142" s="103"/>
      <c r="G142" s="103"/>
    </row>
    <row r="143" spans="2:7" x14ac:dyDescent="0.55000000000000004">
      <c r="B143" s="103"/>
      <c r="C143" s="103"/>
      <c r="D143" s="103"/>
      <c r="E143" s="103"/>
      <c r="F143" s="103"/>
      <c r="G143" s="103"/>
    </row>
    <row r="144" spans="2:7" x14ac:dyDescent="0.55000000000000004">
      <c r="B144" s="103"/>
      <c r="C144" s="103"/>
      <c r="D144" s="103"/>
      <c r="E144" s="103"/>
      <c r="F144" s="103"/>
      <c r="G144" s="103"/>
    </row>
    <row r="145" spans="2:7" x14ac:dyDescent="0.55000000000000004">
      <c r="B145" s="103"/>
      <c r="C145" s="103"/>
      <c r="D145" s="103"/>
      <c r="E145" s="103"/>
      <c r="F145" s="103"/>
      <c r="G145" s="103"/>
    </row>
    <row r="146" spans="2:7" x14ac:dyDescent="0.55000000000000004">
      <c r="B146" s="103"/>
      <c r="C146" s="103"/>
      <c r="D146" s="103"/>
      <c r="E146" s="103"/>
      <c r="F146" s="103"/>
      <c r="G146" s="103"/>
    </row>
    <row r="147" spans="2:7" x14ac:dyDescent="0.55000000000000004">
      <c r="B147" s="103"/>
      <c r="C147" s="103"/>
      <c r="D147" s="103"/>
      <c r="E147" s="103"/>
      <c r="F147" s="103"/>
      <c r="G147" s="103"/>
    </row>
    <row r="148" spans="2:7" x14ac:dyDescent="0.55000000000000004">
      <c r="B148" s="103"/>
      <c r="C148" s="103"/>
      <c r="D148" s="103"/>
      <c r="E148" s="103"/>
      <c r="F148" s="103"/>
      <c r="G148" s="103"/>
    </row>
    <row r="149" spans="2:7" x14ac:dyDescent="0.55000000000000004">
      <c r="B149" s="103"/>
      <c r="C149" s="103"/>
      <c r="D149" s="103"/>
      <c r="E149" s="103"/>
      <c r="F149" s="103"/>
      <c r="G149" s="103"/>
    </row>
    <row r="150" spans="2:7" x14ac:dyDescent="0.55000000000000004">
      <c r="B150" s="103"/>
      <c r="C150" s="103"/>
      <c r="D150" s="103"/>
      <c r="E150" s="103"/>
      <c r="F150" s="103"/>
      <c r="G150" s="103"/>
    </row>
    <row r="151" spans="2:7" x14ac:dyDescent="0.55000000000000004">
      <c r="B151" s="103"/>
      <c r="C151" s="103"/>
      <c r="D151" s="103"/>
      <c r="E151" s="103"/>
      <c r="F151" s="103"/>
      <c r="G151" s="103"/>
    </row>
    <row r="152" spans="2:7" x14ac:dyDescent="0.55000000000000004">
      <c r="B152" s="103"/>
      <c r="C152" s="103"/>
      <c r="D152" s="103"/>
      <c r="E152" s="103"/>
      <c r="F152" s="103"/>
      <c r="G152" s="103"/>
    </row>
    <row r="153" spans="2:7" x14ac:dyDescent="0.55000000000000004">
      <c r="B153" s="103"/>
      <c r="C153" s="103"/>
      <c r="D153" s="103"/>
      <c r="E153" s="103"/>
      <c r="F153" s="103"/>
      <c r="G153" s="103"/>
    </row>
    <row r="154" spans="2:7" x14ac:dyDescent="0.55000000000000004">
      <c r="B154" s="103"/>
      <c r="C154" s="103"/>
      <c r="D154" s="103"/>
      <c r="E154" s="103"/>
      <c r="F154" s="103"/>
      <c r="G154" s="103"/>
    </row>
    <row r="155" spans="2:7" x14ac:dyDescent="0.55000000000000004">
      <c r="B155" s="103"/>
      <c r="C155" s="103"/>
      <c r="D155" s="103"/>
      <c r="E155" s="103"/>
      <c r="F155" s="103"/>
      <c r="G155" s="103"/>
    </row>
    <row r="156" spans="2:7" x14ac:dyDescent="0.55000000000000004">
      <c r="B156" s="103"/>
      <c r="C156" s="103"/>
      <c r="D156" s="103"/>
      <c r="E156" s="103"/>
      <c r="F156" s="103"/>
      <c r="G156" s="103"/>
    </row>
    <row r="157" spans="2:7" x14ac:dyDescent="0.55000000000000004">
      <c r="B157" s="103"/>
      <c r="C157" s="103"/>
      <c r="D157" s="103"/>
      <c r="E157" s="103"/>
      <c r="F157" s="103"/>
      <c r="G157" s="103"/>
    </row>
    <row r="158" spans="2:7" x14ac:dyDescent="0.55000000000000004">
      <c r="B158" s="103"/>
      <c r="C158" s="103"/>
      <c r="D158" s="103"/>
      <c r="E158" s="103"/>
      <c r="F158" s="103"/>
      <c r="G158" s="103"/>
    </row>
    <row r="159" spans="2:7" x14ac:dyDescent="0.55000000000000004">
      <c r="B159" s="103"/>
      <c r="C159" s="103"/>
      <c r="D159" s="103"/>
      <c r="E159" s="103"/>
      <c r="F159" s="103"/>
      <c r="G159" s="103"/>
    </row>
    <row r="160" spans="2:7" x14ac:dyDescent="0.55000000000000004">
      <c r="B160" s="103"/>
      <c r="C160" s="103"/>
      <c r="D160" s="103"/>
      <c r="E160" s="103"/>
      <c r="F160" s="103"/>
      <c r="G160" s="103"/>
    </row>
    <row r="161" spans="2:7" x14ac:dyDescent="0.55000000000000004">
      <c r="B161" s="103"/>
      <c r="C161" s="103"/>
      <c r="D161" s="103"/>
      <c r="E161" s="103"/>
      <c r="F161" s="103"/>
      <c r="G161" s="103"/>
    </row>
    <row r="162" spans="2:7" x14ac:dyDescent="0.55000000000000004">
      <c r="B162" s="103"/>
      <c r="C162" s="103"/>
      <c r="D162" s="103"/>
      <c r="E162" s="103"/>
      <c r="F162" s="103"/>
      <c r="G162" s="103"/>
    </row>
    <row r="163" spans="2:7" x14ac:dyDescent="0.55000000000000004">
      <c r="B163" s="103"/>
      <c r="C163" s="103"/>
      <c r="D163" s="103"/>
      <c r="E163" s="103"/>
      <c r="F163" s="103"/>
      <c r="G163" s="103"/>
    </row>
    <row r="164" spans="2:7" x14ac:dyDescent="0.55000000000000004">
      <c r="B164" s="103"/>
      <c r="C164" s="103"/>
      <c r="D164" s="103"/>
      <c r="E164" s="103"/>
      <c r="F164" s="103"/>
      <c r="G164" s="103"/>
    </row>
    <row r="165" spans="2:7" x14ac:dyDescent="0.55000000000000004">
      <c r="B165" s="103"/>
      <c r="C165" s="103"/>
      <c r="D165" s="103"/>
      <c r="E165" s="103"/>
      <c r="F165" s="103"/>
      <c r="G165" s="103"/>
    </row>
    <row r="166" spans="2:7" x14ac:dyDescent="0.55000000000000004">
      <c r="B166" s="103"/>
      <c r="C166" s="103"/>
      <c r="D166" s="103"/>
      <c r="E166" s="103"/>
      <c r="F166" s="103"/>
      <c r="G166" s="103"/>
    </row>
    <row r="167" spans="2:7" x14ac:dyDescent="0.55000000000000004">
      <c r="B167" s="103"/>
      <c r="C167" s="103"/>
      <c r="D167" s="103"/>
      <c r="E167" s="103"/>
      <c r="F167" s="103"/>
      <c r="G167" s="103"/>
    </row>
    <row r="168" spans="2:7" x14ac:dyDescent="0.55000000000000004">
      <c r="B168" s="103"/>
      <c r="C168" s="103"/>
      <c r="D168" s="103"/>
      <c r="E168" s="103"/>
      <c r="F168" s="103"/>
      <c r="G168" s="103"/>
    </row>
    <row r="169" spans="2:7" x14ac:dyDescent="0.55000000000000004">
      <c r="B169" s="103"/>
      <c r="C169" s="103"/>
      <c r="D169" s="103"/>
      <c r="E169" s="103"/>
      <c r="F169" s="103"/>
      <c r="G169" s="103"/>
    </row>
  </sheetData>
  <sheetProtection algorithmName="SHA-512" hashValue="4MxGIxhIURM/fLXpuDzVccUYz7kIo0zhIlQ7QCVdMJM3qWxotciWWwHDLH/pJNfk+CcFhbI0Y2lDB4SeSMQdhA==" saltValue="4flM+tXqtWOSN2cBLFX7Fw==" spinCount="100000" sheet="1" formatColumns="0" formatRows="0"/>
  <conditionalFormatting sqref="C64">
    <cfRule type="containsBlanks" dxfId="61" priority="134" stopIfTrue="1">
      <formula>LEN(TRIM(C64))=0</formula>
    </cfRule>
  </conditionalFormatting>
  <conditionalFormatting sqref="C6:C9">
    <cfRule type="containsBlanks" dxfId="60" priority="146" stopIfTrue="1">
      <formula>LEN(TRIM(C6))=0</formula>
    </cfRule>
  </conditionalFormatting>
  <conditionalFormatting sqref="C38:C41">
    <cfRule type="containsBlanks" dxfId="59" priority="75" stopIfTrue="1">
      <formula>LEN(TRIM(C38))=0</formula>
    </cfRule>
  </conditionalFormatting>
  <conditionalFormatting sqref="I6:I9">
    <cfRule type="containsBlanks" dxfId="58" priority="65" stopIfTrue="1">
      <formula>LEN(TRIM(I6))=0</formula>
    </cfRule>
  </conditionalFormatting>
  <conditionalFormatting sqref="C86:C88">
    <cfRule type="containsBlanks" dxfId="57" priority="70" stopIfTrue="1">
      <formula>LEN(TRIM(C86))=0</formula>
    </cfRule>
  </conditionalFormatting>
  <conditionalFormatting sqref="C78">
    <cfRule type="containsBlanks" dxfId="56" priority="56" stopIfTrue="1">
      <formula>LEN(TRIM(C78))=0</formula>
    </cfRule>
  </conditionalFormatting>
  <conditionalFormatting sqref="F54:F56">
    <cfRule type="containsBlanks" dxfId="55" priority="51" stopIfTrue="1">
      <formula>LEN(TRIM(F54))=0</formula>
    </cfRule>
  </conditionalFormatting>
  <conditionalFormatting sqref="C22:C25">
    <cfRule type="containsBlanks" dxfId="54" priority="77" stopIfTrue="1">
      <formula>LEN(TRIM(C22))=0</formula>
    </cfRule>
  </conditionalFormatting>
  <conditionalFormatting sqref="C30:C33">
    <cfRule type="containsBlanks" dxfId="53" priority="76" stopIfTrue="1">
      <formula>LEN(TRIM(C30))=0</formula>
    </cfRule>
  </conditionalFormatting>
  <conditionalFormatting sqref="F17">
    <cfRule type="containsBlanks" dxfId="52" priority="42" stopIfTrue="1">
      <formula>LEN(TRIM(F17))=0</formula>
    </cfRule>
  </conditionalFormatting>
  <conditionalFormatting sqref="C54:C57">
    <cfRule type="containsBlanks" dxfId="51" priority="73" stopIfTrue="1">
      <formula>LEN(TRIM(C54))=0</formula>
    </cfRule>
  </conditionalFormatting>
  <conditionalFormatting sqref="C46:C49">
    <cfRule type="containsBlanks" dxfId="50" priority="74" stopIfTrue="1">
      <formula>LEN(TRIM(C46))=0</formula>
    </cfRule>
  </conditionalFormatting>
  <conditionalFormatting sqref="C72">
    <cfRule type="containsBlanks" dxfId="49" priority="71" stopIfTrue="1">
      <formula>LEN(TRIM(C72))=0</formula>
    </cfRule>
  </conditionalFormatting>
  <conditionalFormatting sqref="C80">
    <cfRule type="containsBlanks" dxfId="48" priority="69" stopIfTrue="1">
      <formula>LEN(TRIM(C80))=0</formula>
    </cfRule>
  </conditionalFormatting>
  <conditionalFormatting sqref="F6:F9">
    <cfRule type="containsBlanks" dxfId="47" priority="66" stopIfTrue="1">
      <formula>LEN(TRIM(F6))=0</formula>
    </cfRule>
  </conditionalFormatting>
  <conditionalFormatting sqref="F46:F48">
    <cfRule type="containsBlanks" dxfId="46" priority="53" stopIfTrue="1">
      <formula>LEN(TRIM(F46))=0</formula>
    </cfRule>
  </conditionalFormatting>
  <conditionalFormatting sqref="C94:C96">
    <cfRule type="containsBlanks" dxfId="45" priority="64" stopIfTrue="1">
      <formula>LEN(TRIM(C94))=0</formula>
    </cfRule>
  </conditionalFormatting>
  <conditionalFormatting sqref="F65">
    <cfRule type="containsBlanks" dxfId="44" priority="36" stopIfTrue="1">
      <formula>LEN(TRIM(F65))=0</formula>
    </cfRule>
  </conditionalFormatting>
  <conditionalFormatting sqref="I33">
    <cfRule type="containsBlanks" dxfId="43" priority="25" stopIfTrue="1">
      <formula>LEN(TRIM(I33))=0</formula>
    </cfRule>
  </conditionalFormatting>
  <conditionalFormatting sqref="F22:F24">
    <cfRule type="containsBlanks" dxfId="42" priority="60" stopIfTrue="1">
      <formula>LEN(TRIM(F22))=0</formula>
    </cfRule>
  </conditionalFormatting>
  <conditionalFormatting sqref="F30:F32">
    <cfRule type="containsBlanks" dxfId="41" priority="59" stopIfTrue="1">
      <formula>LEN(TRIM(F30))=0</formula>
    </cfRule>
  </conditionalFormatting>
  <conditionalFormatting sqref="C62">
    <cfRule type="containsBlanks" dxfId="40" priority="58" stopIfTrue="1">
      <formula>LEN(TRIM(C62))=0</formula>
    </cfRule>
  </conditionalFormatting>
  <conditionalFormatting sqref="C70">
    <cfRule type="containsBlanks" dxfId="39" priority="57" stopIfTrue="1">
      <formula>LEN(TRIM(C70))=0</formula>
    </cfRule>
  </conditionalFormatting>
  <conditionalFormatting sqref="C14:C17">
    <cfRule type="containsBlanks" dxfId="38" priority="55" stopIfTrue="1">
      <formula>LEN(TRIM(C14))=0</formula>
    </cfRule>
  </conditionalFormatting>
  <conditionalFormatting sqref="F38:F40">
    <cfRule type="containsBlanks" dxfId="37" priority="54" stopIfTrue="1">
      <formula>LEN(TRIM(F38))=0</formula>
    </cfRule>
  </conditionalFormatting>
  <conditionalFormatting sqref="F14:F16">
    <cfRule type="containsBlanks" dxfId="36" priority="52" stopIfTrue="1">
      <formula>LEN(TRIM(F14))=0</formula>
    </cfRule>
  </conditionalFormatting>
  <conditionalFormatting sqref="F62:F64">
    <cfRule type="containsBlanks" dxfId="35" priority="50" stopIfTrue="1">
      <formula>LEN(TRIM(F62))=0</formula>
    </cfRule>
  </conditionalFormatting>
  <conditionalFormatting sqref="F70:F73">
    <cfRule type="containsBlanks" dxfId="34" priority="49" stopIfTrue="1">
      <formula>LEN(TRIM(F70))=0</formula>
    </cfRule>
  </conditionalFormatting>
  <conditionalFormatting sqref="F78:F81">
    <cfRule type="containsBlanks" dxfId="33" priority="48" stopIfTrue="1">
      <formula>LEN(TRIM(F78))=0</formula>
    </cfRule>
  </conditionalFormatting>
  <conditionalFormatting sqref="F86:F89">
    <cfRule type="containsBlanks" dxfId="32" priority="47" stopIfTrue="1">
      <formula>LEN(TRIM(F86))=0</formula>
    </cfRule>
  </conditionalFormatting>
  <conditionalFormatting sqref="F94:F97">
    <cfRule type="containsBlanks" dxfId="31" priority="46" stopIfTrue="1">
      <formula>LEN(TRIM(F94))=0</formula>
    </cfRule>
  </conditionalFormatting>
  <conditionalFormatting sqref="I14:I16">
    <cfRule type="containsBlanks" dxfId="30" priority="45" stopIfTrue="1">
      <formula>LEN(TRIM(I14))=0</formula>
    </cfRule>
  </conditionalFormatting>
  <conditionalFormatting sqref="I22:I24">
    <cfRule type="containsBlanks" dxfId="29" priority="44" stopIfTrue="1">
      <formula>LEN(TRIM(I22))=0</formula>
    </cfRule>
  </conditionalFormatting>
  <conditionalFormatting sqref="I30:I32">
    <cfRule type="containsBlanks" dxfId="28" priority="43" stopIfTrue="1">
      <formula>LEN(TRIM(I30))=0</formula>
    </cfRule>
  </conditionalFormatting>
  <conditionalFormatting sqref="F25">
    <cfRule type="containsBlanks" dxfId="27" priority="41" stopIfTrue="1">
      <formula>LEN(TRIM(F25))=0</formula>
    </cfRule>
  </conditionalFormatting>
  <conditionalFormatting sqref="F33">
    <cfRule type="containsBlanks" dxfId="26" priority="40" stopIfTrue="1">
      <formula>LEN(TRIM(F33))=0</formula>
    </cfRule>
  </conditionalFormatting>
  <conditionalFormatting sqref="F41">
    <cfRule type="containsBlanks" dxfId="25" priority="39" stopIfTrue="1">
      <formula>LEN(TRIM(F41))=0</formula>
    </cfRule>
  </conditionalFormatting>
  <conditionalFormatting sqref="F49">
    <cfRule type="containsBlanks" dxfId="24" priority="38" stopIfTrue="1">
      <formula>LEN(TRIM(F49))=0</formula>
    </cfRule>
  </conditionalFormatting>
  <conditionalFormatting sqref="F57">
    <cfRule type="containsBlanks" dxfId="23" priority="37" stopIfTrue="1">
      <formula>LEN(TRIM(F57))=0</formula>
    </cfRule>
  </conditionalFormatting>
  <conditionalFormatting sqref="I38:I40">
    <cfRule type="containsBlanks" dxfId="22" priority="35" stopIfTrue="1">
      <formula>LEN(TRIM(I38))=0</formula>
    </cfRule>
  </conditionalFormatting>
  <conditionalFormatting sqref="I46:I48">
    <cfRule type="containsBlanks" dxfId="21" priority="19" stopIfTrue="1">
      <formula>LEN(TRIM(I46))=0</formula>
    </cfRule>
  </conditionalFormatting>
  <conditionalFormatting sqref="I41">
    <cfRule type="containsBlanks" dxfId="20" priority="24" stopIfTrue="1">
      <formula>LEN(TRIM(I41))=0</formula>
    </cfRule>
  </conditionalFormatting>
  <conditionalFormatting sqref="I17">
    <cfRule type="containsBlanks" dxfId="19" priority="27" stopIfTrue="1">
      <formula>LEN(TRIM(I17))=0</formula>
    </cfRule>
  </conditionalFormatting>
  <conditionalFormatting sqref="I25">
    <cfRule type="containsBlanks" dxfId="18" priority="26" stopIfTrue="1">
      <formula>LEN(TRIM(I25))=0</formula>
    </cfRule>
  </conditionalFormatting>
  <conditionalFormatting sqref="I89">
    <cfRule type="containsBlanks" dxfId="17" priority="8" stopIfTrue="1">
      <formula>LEN(TRIM(I89))=0</formula>
    </cfRule>
  </conditionalFormatting>
  <conditionalFormatting sqref="I86:I88">
    <cfRule type="containsBlanks" dxfId="16" priority="9" stopIfTrue="1">
      <formula>LEN(TRIM(I86))=0</formula>
    </cfRule>
  </conditionalFormatting>
  <conditionalFormatting sqref="I81">
    <cfRule type="containsBlanks" dxfId="15" priority="10" stopIfTrue="1">
      <formula>LEN(TRIM(I81))=0</formula>
    </cfRule>
  </conditionalFormatting>
  <conditionalFormatting sqref="I78:I80">
    <cfRule type="containsBlanks" dxfId="14" priority="11" stopIfTrue="1">
      <formula>LEN(TRIM(I78))=0</formula>
    </cfRule>
  </conditionalFormatting>
  <conditionalFormatting sqref="C97">
    <cfRule type="containsBlanks" dxfId="13" priority="5" stopIfTrue="1">
      <formula>LEN(TRIM(C97))=0</formula>
    </cfRule>
  </conditionalFormatting>
  <conditionalFormatting sqref="I49">
    <cfRule type="containsBlanks" dxfId="12" priority="18" stopIfTrue="1">
      <formula>LEN(TRIM(I49))=0</formula>
    </cfRule>
  </conditionalFormatting>
  <conditionalFormatting sqref="I54:I56">
    <cfRule type="containsBlanks" dxfId="11" priority="17" stopIfTrue="1">
      <formula>LEN(TRIM(I54))=0</formula>
    </cfRule>
  </conditionalFormatting>
  <conditionalFormatting sqref="I57">
    <cfRule type="containsBlanks" dxfId="10" priority="16" stopIfTrue="1">
      <formula>LEN(TRIM(I57))=0</formula>
    </cfRule>
  </conditionalFormatting>
  <conditionalFormatting sqref="I62:I64">
    <cfRule type="containsBlanks" dxfId="9" priority="15" stopIfTrue="1">
      <formula>LEN(TRIM(I62))=0</formula>
    </cfRule>
  </conditionalFormatting>
  <conditionalFormatting sqref="I65">
    <cfRule type="containsBlanks" dxfId="8" priority="14" stopIfTrue="1">
      <formula>LEN(TRIM(I65))=0</formula>
    </cfRule>
  </conditionalFormatting>
  <conditionalFormatting sqref="I70:I72">
    <cfRule type="containsBlanks" dxfId="7" priority="13" stopIfTrue="1">
      <formula>LEN(TRIM(I70))=0</formula>
    </cfRule>
  </conditionalFormatting>
  <conditionalFormatting sqref="I73">
    <cfRule type="containsBlanks" dxfId="6" priority="12" stopIfTrue="1">
      <formula>LEN(TRIM(I73))=0</formula>
    </cfRule>
  </conditionalFormatting>
  <conditionalFormatting sqref="I94:I96">
    <cfRule type="containsBlanks" dxfId="5" priority="7" stopIfTrue="1">
      <formula>LEN(TRIM(I94))=0</formula>
    </cfRule>
  </conditionalFormatting>
  <conditionalFormatting sqref="I97">
    <cfRule type="containsBlanks" dxfId="4" priority="6" stopIfTrue="1">
      <formula>LEN(TRIM(I97))=0</formula>
    </cfRule>
  </conditionalFormatting>
  <conditionalFormatting sqref="C63">
    <cfRule type="containsBlanks" dxfId="3" priority="4" stopIfTrue="1">
      <formula>LEN(TRIM(C63))=0</formula>
    </cfRule>
  </conditionalFormatting>
  <conditionalFormatting sqref="C71">
    <cfRule type="containsBlanks" dxfId="2" priority="3" stopIfTrue="1">
      <formula>LEN(TRIM(C71))=0</formula>
    </cfRule>
  </conditionalFormatting>
  <conditionalFormatting sqref="C79">
    <cfRule type="containsBlanks" dxfId="1" priority="2" stopIfTrue="1">
      <formula>LEN(TRIM(C79))=0</formula>
    </cfRule>
  </conditionalFormatting>
  <conditionalFormatting sqref="C81">
    <cfRule type="containsBlanks" dxfId="0" priority="1" stopIfTrue="1">
      <formula>LEN(TRIM(C81))=0</formula>
    </cfRule>
  </conditionalFormatting>
  <printOptions horizontalCentered="1"/>
  <pageMargins left="0.25" right="0.25" top="0.75" bottom="0.75" header="0.3" footer="0.3"/>
  <pageSetup scale="70" fitToHeight="0" orientation="landscape" r:id="rId1"/>
  <headerFooter scaleWithDoc="0">
    <oddHeader>&amp;C&amp;"Gill Sans MT,Regular"&amp;12COGS Calculator</oddHeader>
    <oddFooter>&amp;L&amp;"Gill Sans MT,Regular"&amp;12&amp;F&amp;C&amp;"Gill Sans MT,Regular"&amp;12&amp;A&amp;R&amp;"Gill Sans MT,Regular"&amp;12 &amp;D &amp;T</oddFooter>
  </headerFooter>
  <rowBreaks count="2" manualBreakCount="2">
    <brk id="34" min="1" max="8" man="1"/>
    <brk id="83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6EA5-AEF4-4443-A78E-82C8EF62853E}">
  <sheetPr>
    <tabColor rgb="FF7030A0"/>
  </sheetPr>
  <dimension ref="B1:L31"/>
  <sheetViews>
    <sheetView zoomScale="160" zoomScaleNormal="160" workbookViewId="0">
      <selection activeCell="C15" sqref="C15"/>
    </sheetView>
  </sheetViews>
  <sheetFormatPr defaultRowHeight="15.75" x14ac:dyDescent="0.5"/>
  <cols>
    <col min="1" max="1" width="3.5625" customWidth="1"/>
    <col min="2" max="2" width="20.875" customWidth="1"/>
    <col min="3" max="3" width="11.125" bestFit="1" customWidth="1"/>
    <col min="4" max="4" width="13.375" customWidth="1"/>
    <col min="6" max="6" width="17" customWidth="1"/>
    <col min="7" max="7" width="15.625" customWidth="1"/>
    <col min="8" max="8" width="9.375" customWidth="1"/>
    <col min="9" max="9" width="11" customWidth="1"/>
    <col min="11" max="11" width="12.25" customWidth="1"/>
  </cols>
  <sheetData>
    <row r="1" spans="2:12" ht="16.149999999999999" thickBot="1" x14ac:dyDescent="0.55000000000000004"/>
    <row r="2" spans="2:12" ht="16.149999999999999" thickBot="1" x14ac:dyDescent="0.55000000000000004">
      <c r="B2" s="1" t="s">
        <v>1</v>
      </c>
      <c r="H2" s="219">
        <v>35</v>
      </c>
    </row>
    <row r="3" spans="2:12" ht="33.75" customHeight="1" thickBot="1" x14ac:dyDescent="0.55000000000000004">
      <c r="B3" s="170" t="s">
        <v>0</v>
      </c>
      <c r="D3" s="171" t="s">
        <v>0</v>
      </c>
      <c r="F3" s="154" t="s">
        <v>50</v>
      </c>
      <c r="G3" s="90" t="s">
        <v>49</v>
      </c>
      <c r="H3" s="155" t="s">
        <v>27</v>
      </c>
      <c r="I3" s="156" t="s">
        <v>26</v>
      </c>
      <c r="L3" s="3"/>
    </row>
    <row r="4" spans="2:12" ht="16.149999999999999" thickBot="1" x14ac:dyDescent="0.55000000000000004">
      <c r="B4" s="28" t="s">
        <v>143</v>
      </c>
      <c r="F4" s="157" t="str">
        <f>'1 -Profit Calc'!A17</f>
        <v>Infants</v>
      </c>
      <c r="G4" s="109">
        <f>'1 -Profit Calc'!C17</f>
        <v>0</v>
      </c>
      <c r="H4" s="109">
        <f t="shared" ref="H4:H11" si="0">G4*$H$2</f>
        <v>0</v>
      </c>
      <c r="I4" s="117" t="e">
        <f t="shared" ref="I4:I9" si="1">H4*$C$16</f>
        <v>#DIV/0!</v>
      </c>
    </row>
    <row r="5" spans="2:12" x14ac:dyDescent="0.5">
      <c r="B5" s="160" t="s">
        <v>52</v>
      </c>
      <c r="C5" s="161"/>
      <c r="D5" t="s">
        <v>0</v>
      </c>
      <c r="F5" s="157" t="str">
        <f>'1 -Profit Calc'!A18</f>
        <v>Toddler</v>
      </c>
      <c r="G5" s="109">
        <f>'1 -Profit Calc'!C18</f>
        <v>0</v>
      </c>
      <c r="H5" s="109">
        <f t="shared" si="0"/>
        <v>0</v>
      </c>
      <c r="I5" s="117" t="e">
        <f t="shared" si="1"/>
        <v>#DIV/0!</v>
      </c>
    </row>
    <row r="6" spans="2:12" x14ac:dyDescent="0.5">
      <c r="B6" s="162" t="s">
        <v>8</v>
      </c>
      <c r="C6" s="163"/>
      <c r="F6" s="157" t="str">
        <f>'1 -Profit Calc'!A19</f>
        <v>2 yr</v>
      </c>
      <c r="G6" s="109">
        <f>'1 -Profit Calc'!C19</f>
        <v>0</v>
      </c>
      <c r="H6" s="109">
        <f t="shared" si="0"/>
        <v>0</v>
      </c>
      <c r="I6" s="117" t="e">
        <f t="shared" si="1"/>
        <v>#DIV/0!</v>
      </c>
      <c r="L6" t="s">
        <v>0</v>
      </c>
    </row>
    <row r="7" spans="2:12" x14ac:dyDescent="0.5">
      <c r="B7" s="162" t="s">
        <v>5</v>
      </c>
      <c r="C7" s="163"/>
      <c r="F7" s="157" t="str">
        <f>'1 -Profit Calc'!A20</f>
        <v>Classroom 4</v>
      </c>
      <c r="G7" s="109">
        <f>'1 -Profit Calc'!C20</f>
        <v>0</v>
      </c>
      <c r="H7" s="109">
        <f t="shared" si="0"/>
        <v>0</v>
      </c>
      <c r="I7" s="117" t="e">
        <f t="shared" si="1"/>
        <v>#DIV/0!</v>
      </c>
    </row>
    <row r="8" spans="2:12" x14ac:dyDescent="0.5">
      <c r="B8" s="162" t="s">
        <v>10</v>
      </c>
      <c r="C8" s="163"/>
      <c r="F8" s="157" t="str">
        <f>'1 -Profit Calc'!A21</f>
        <v>Classroom 5</v>
      </c>
      <c r="G8" s="109">
        <f>'1 -Profit Calc'!C21</f>
        <v>0</v>
      </c>
      <c r="H8" s="109">
        <f t="shared" si="0"/>
        <v>0</v>
      </c>
      <c r="I8" s="117" t="e">
        <f t="shared" si="1"/>
        <v>#DIV/0!</v>
      </c>
    </row>
    <row r="9" spans="2:12" x14ac:dyDescent="0.5">
      <c r="B9" s="162" t="s">
        <v>3</v>
      </c>
      <c r="C9" s="163"/>
      <c r="F9" s="157" t="str">
        <f>'1 -Profit Calc'!A22</f>
        <v>Classroom 6</v>
      </c>
      <c r="G9" s="109">
        <f>'1 -Profit Calc'!C22</f>
        <v>0</v>
      </c>
      <c r="H9" s="109">
        <f t="shared" si="0"/>
        <v>0</v>
      </c>
      <c r="I9" s="117" t="e">
        <f t="shared" si="1"/>
        <v>#DIV/0!</v>
      </c>
    </row>
    <row r="10" spans="2:12" x14ac:dyDescent="0.5">
      <c r="B10" s="162" t="s">
        <v>4</v>
      </c>
      <c r="C10" s="163"/>
      <c r="F10" s="157" t="str">
        <f>'1 -Profit Calc'!A23</f>
        <v>Classroom 7</v>
      </c>
      <c r="G10" s="109">
        <f>'1 -Profit Calc'!C23</f>
        <v>0</v>
      </c>
      <c r="H10" s="109">
        <f t="shared" si="0"/>
        <v>0</v>
      </c>
      <c r="I10" s="117" t="e">
        <f>H10*$C$16</f>
        <v>#DIV/0!</v>
      </c>
    </row>
    <row r="11" spans="2:12" ht="16.149999999999999" thickBot="1" x14ac:dyDescent="0.55000000000000004">
      <c r="B11" s="162" t="s">
        <v>85</v>
      </c>
      <c r="C11" s="163"/>
      <c r="F11" s="158" t="str">
        <f>'1 -Profit Calc'!A24</f>
        <v>Classroom 8</v>
      </c>
      <c r="G11" s="126">
        <f>'1 -Profit Calc'!C24</f>
        <v>0</v>
      </c>
      <c r="H11" s="126">
        <f t="shared" si="0"/>
        <v>0</v>
      </c>
      <c r="I11" s="159" t="e">
        <f t="shared" ref="I11" si="2">H11*$C$16</f>
        <v>#DIV/0!</v>
      </c>
    </row>
    <row r="12" spans="2:12" ht="16.149999999999999" thickBot="1" x14ac:dyDescent="0.55000000000000004">
      <c r="B12" s="162" t="s">
        <v>85</v>
      </c>
      <c r="C12" s="163"/>
      <c r="F12" s="1"/>
      <c r="I12" s="9"/>
    </row>
    <row r="13" spans="2:12" ht="16.149999999999999" thickBot="1" x14ac:dyDescent="0.55000000000000004">
      <c r="B13" s="162" t="s">
        <v>9</v>
      </c>
      <c r="C13" s="163"/>
      <c r="F13" s="120" t="s">
        <v>30</v>
      </c>
      <c r="G13" s="120">
        <f>SUM(G4:G11)</f>
        <v>0</v>
      </c>
      <c r="H13" t="s">
        <v>0</v>
      </c>
      <c r="I13" s="9" t="s">
        <v>0</v>
      </c>
    </row>
    <row r="14" spans="2:12" ht="31.9" thickBot="1" x14ac:dyDescent="0.55000000000000004">
      <c r="B14" s="164" t="s">
        <v>11</v>
      </c>
      <c r="C14" s="165">
        <f>SUM(C5:C13)</f>
        <v>0</v>
      </c>
      <c r="F14" s="150" t="s">
        <v>51</v>
      </c>
      <c r="G14" s="127" t="s">
        <v>0</v>
      </c>
      <c r="H14" s="151">
        <f>G13*H2</f>
        <v>0</v>
      </c>
      <c r="I14" s="152" t="e">
        <f>SUM(I4:I12)</f>
        <v>#DIV/0!</v>
      </c>
      <c r="J14" t="s">
        <v>72</v>
      </c>
    </row>
    <row r="15" spans="2:12" ht="18" customHeight="1" x14ac:dyDescent="0.5">
      <c r="B15" s="166" t="s">
        <v>12</v>
      </c>
      <c r="C15" s="167"/>
      <c r="I15" s="153" t="e">
        <f>C14-I14</f>
        <v>#DIV/0!</v>
      </c>
      <c r="J15" t="s">
        <v>73</v>
      </c>
    </row>
    <row r="16" spans="2:12" ht="21" customHeight="1" thickBot="1" x14ac:dyDescent="0.55000000000000004">
      <c r="B16" s="168" t="s">
        <v>13</v>
      </c>
      <c r="C16" s="169" t="e">
        <f>C14/C15</f>
        <v>#DIV/0!</v>
      </c>
    </row>
    <row r="18" spans="2:2" x14ac:dyDescent="0.5">
      <c r="B18" t="s">
        <v>7</v>
      </c>
    </row>
    <row r="19" spans="2:2" x14ac:dyDescent="0.5">
      <c r="B19" t="s">
        <v>6</v>
      </c>
    </row>
    <row r="21" spans="2:2" x14ac:dyDescent="0.5">
      <c r="B21" s="1"/>
    </row>
    <row r="28" spans="2:2" x14ac:dyDescent="0.5">
      <c r="B28" t="s">
        <v>0</v>
      </c>
    </row>
    <row r="29" spans="2:2" x14ac:dyDescent="0.5">
      <c r="B29" s="1" t="s">
        <v>0</v>
      </c>
    </row>
    <row r="31" spans="2:2" x14ac:dyDescent="0.5">
      <c r="B31" s="1"/>
    </row>
  </sheetData>
  <sheetProtection algorithmName="SHA-512" hashValue="9X/i7NQvIXjaDPwL90s2eT641sxppmvJm3VjvGCE5Bo0zUNS9tVFsePbNddI8kvHr6CfvqXyWz4q3nfgsGGzPg==" saltValue="6+yzc2jBtnmoM/VuHqWwRQ==" spinCount="100000" sheet="1" objects="1" scenarios="1"/>
  <phoneticPr fontId="10" type="noConversion"/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B04D-97DC-4190-A482-EA707F0A0DEA}">
  <sheetPr>
    <tabColor rgb="FF7030A0"/>
    <pageSetUpPr fitToPage="1"/>
  </sheetPr>
  <dimension ref="A2:N30"/>
  <sheetViews>
    <sheetView workbookViewId="0">
      <selection activeCell="D18" sqref="D18"/>
    </sheetView>
  </sheetViews>
  <sheetFormatPr defaultRowHeight="18" x14ac:dyDescent="0.55000000000000004"/>
  <cols>
    <col min="1" max="1" width="28.9375" style="239" customWidth="1"/>
    <col min="2" max="2" width="12.875" style="239" bestFit="1" customWidth="1"/>
    <col min="3" max="3" width="6.125" style="239" customWidth="1"/>
    <col min="4" max="4" width="27.875" style="239" customWidth="1"/>
    <col min="5" max="5" width="11.125" style="239" bestFit="1" customWidth="1"/>
    <col min="6" max="6" width="7.375" style="239" customWidth="1"/>
    <col min="7" max="7" width="3.0625" style="239" customWidth="1"/>
    <col min="8" max="8" width="17" style="239" customWidth="1"/>
    <col min="9" max="9" width="15.625" style="239" customWidth="1"/>
    <col min="10" max="10" width="9.375" style="239" customWidth="1"/>
    <col min="11" max="11" width="11" style="239" customWidth="1"/>
    <col min="12" max="12" width="9" style="239"/>
    <col min="13" max="13" width="12.25" style="239" customWidth="1"/>
    <col min="14" max="16384" width="9" style="239"/>
  </cols>
  <sheetData>
    <row r="2" spans="1:14" ht="37.5" customHeight="1" thickBot="1" x14ac:dyDescent="0.6">
      <c r="D2" s="240" t="s">
        <v>166</v>
      </c>
      <c r="J2" s="241" t="s">
        <v>167</v>
      </c>
    </row>
    <row r="3" spans="1:14" ht="17.25" customHeight="1" thickBot="1" x14ac:dyDescent="0.6">
      <c r="D3" s="242" t="s">
        <v>0</v>
      </c>
      <c r="F3" s="243" t="s">
        <v>0</v>
      </c>
      <c r="J3" s="244">
        <v>35</v>
      </c>
    </row>
    <row r="4" spans="1:14" ht="48.75" customHeight="1" thickBot="1" x14ac:dyDescent="0.6">
      <c r="A4" s="245" t="s">
        <v>168</v>
      </c>
      <c r="B4" s="246" t="s">
        <v>84</v>
      </c>
      <c r="D4" s="247" t="s">
        <v>169</v>
      </c>
      <c r="H4" s="248" t="s">
        <v>170</v>
      </c>
      <c r="I4" s="249" t="s">
        <v>171</v>
      </c>
      <c r="J4" s="250" t="s">
        <v>27</v>
      </c>
      <c r="K4" s="251" t="s">
        <v>26</v>
      </c>
      <c r="N4" s="252"/>
    </row>
    <row r="5" spans="1:14" ht="18.399999999999999" thickBot="1" x14ac:dyDescent="0.6">
      <c r="A5" s="253" t="s">
        <v>52</v>
      </c>
      <c r="B5" s="254"/>
      <c r="D5" s="255" t="s">
        <v>52</v>
      </c>
      <c r="E5" s="256" t="e">
        <f>B5*$F$14</f>
        <v>#DIV/0!</v>
      </c>
      <c r="F5" s="239" t="s">
        <v>0</v>
      </c>
      <c r="H5" s="257" t="str">
        <f>'[3]1 -Profit Calc'!A14</f>
        <v>Classroom 1</v>
      </c>
      <c r="I5" s="258">
        <f>'[3]1 -Profit Calc'!C14</f>
        <v>0</v>
      </c>
      <c r="J5" s="258">
        <f t="shared" ref="J5:J12" si="0">I5*$J$3</f>
        <v>0</v>
      </c>
      <c r="K5" s="259" t="e">
        <f>J5*$E$15</f>
        <v>#DIV/0!</v>
      </c>
    </row>
    <row r="6" spans="1:14" ht="18.399999999999999" thickBot="1" x14ac:dyDescent="0.6">
      <c r="A6" s="260" t="s">
        <v>8</v>
      </c>
      <c r="B6" s="261"/>
      <c r="D6" s="257" t="s">
        <v>8</v>
      </c>
      <c r="E6" s="256" t="e">
        <f>B6*$F$14</f>
        <v>#DIV/0!</v>
      </c>
      <c r="H6" s="257" t="str">
        <f>'[3]1 -Profit Calc'!A15</f>
        <v>Classroom 2</v>
      </c>
      <c r="I6" s="258">
        <f>'[3]1 -Profit Calc'!C15</f>
        <v>0</v>
      </c>
      <c r="J6" s="258">
        <f t="shared" si="0"/>
        <v>0</v>
      </c>
      <c r="K6" s="259" t="e">
        <f t="shared" ref="K6:K10" si="1">J6*$E$15</f>
        <v>#DIV/0!</v>
      </c>
    </row>
    <row r="7" spans="1:14" ht="18.399999999999999" thickBot="1" x14ac:dyDescent="0.6">
      <c r="A7" s="260" t="s">
        <v>10</v>
      </c>
      <c r="B7" s="261"/>
      <c r="D7" s="257" t="s">
        <v>10</v>
      </c>
      <c r="E7" s="256" t="e">
        <f t="shared" ref="E7:E12" si="2">B7*$F$14</f>
        <v>#DIV/0!</v>
      </c>
      <c r="H7" s="257" t="str">
        <f>'[3]1 -Profit Calc'!A16</f>
        <v>Classroom 3</v>
      </c>
      <c r="I7" s="258">
        <f>'[3]1 -Profit Calc'!C16</f>
        <v>0</v>
      </c>
      <c r="J7" s="258">
        <f t="shared" si="0"/>
        <v>0</v>
      </c>
      <c r="K7" s="259" t="e">
        <f t="shared" si="1"/>
        <v>#DIV/0!</v>
      </c>
      <c r="N7" s="239" t="s">
        <v>0</v>
      </c>
    </row>
    <row r="8" spans="1:14" ht="18.399999999999999" thickBot="1" x14ac:dyDescent="0.6">
      <c r="A8" s="260" t="s">
        <v>3</v>
      </c>
      <c r="B8" s="261"/>
      <c r="D8" s="257" t="s">
        <v>3</v>
      </c>
      <c r="E8" s="256" t="e">
        <f t="shared" si="2"/>
        <v>#DIV/0!</v>
      </c>
      <c r="H8" s="257" t="str">
        <f>'[3]1 -Profit Calc'!A17</f>
        <v>Classroom 4</v>
      </c>
      <c r="I8" s="258">
        <f>'[3]1 -Profit Calc'!C17</f>
        <v>0</v>
      </c>
      <c r="J8" s="258">
        <f t="shared" si="0"/>
        <v>0</v>
      </c>
      <c r="K8" s="259" t="e">
        <f t="shared" si="1"/>
        <v>#DIV/0!</v>
      </c>
    </row>
    <row r="9" spans="1:14" ht="18.399999999999999" thickBot="1" x14ac:dyDescent="0.6">
      <c r="A9" s="260" t="s">
        <v>4</v>
      </c>
      <c r="B9" s="261"/>
      <c r="D9" s="257" t="s">
        <v>4</v>
      </c>
      <c r="E9" s="256" t="e">
        <f t="shared" si="2"/>
        <v>#DIV/0!</v>
      </c>
      <c r="H9" s="257" t="str">
        <f>'[3]1 -Profit Calc'!A18</f>
        <v>Classroom 5</v>
      </c>
      <c r="I9" s="258">
        <f>'[3]1 -Profit Calc'!C18</f>
        <v>0</v>
      </c>
      <c r="J9" s="258">
        <f t="shared" si="0"/>
        <v>0</v>
      </c>
      <c r="K9" s="259" t="e">
        <f t="shared" si="1"/>
        <v>#DIV/0!</v>
      </c>
    </row>
    <row r="10" spans="1:14" ht="18.399999999999999" thickBot="1" x14ac:dyDescent="0.6">
      <c r="A10" s="260" t="s">
        <v>85</v>
      </c>
      <c r="B10" s="261"/>
      <c r="D10" s="260" t="s">
        <v>85</v>
      </c>
      <c r="E10" s="262" t="e">
        <f t="shared" si="2"/>
        <v>#DIV/0!</v>
      </c>
      <c r="H10" s="257" t="str">
        <f>'[3]1 -Profit Calc'!A19</f>
        <v>Classroom 6</v>
      </c>
      <c r="I10" s="258">
        <f>'[3]1 -Profit Calc'!C19</f>
        <v>0</v>
      </c>
      <c r="J10" s="258">
        <f t="shared" si="0"/>
        <v>0</v>
      </c>
      <c r="K10" s="259" t="e">
        <f t="shared" si="1"/>
        <v>#DIV/0!</v>
      </c>
    </row>
    <row r="11" spans="1:14" ht="18.399999999999999" thickBot="1" x14ac:dyDescent="0.6">
      <c r="A11" s="260" t="s">
        <v>85</v>
      </c>
      <c r="B11" s="261"/>
      <c r="D11" s="260" t="s">
        <v>85</v>
      </c>
      <c r="E11" s="262" t="e">
        <f t="shared" si="2"/>
        <v>#DIV/0!</v>
      </c>
      <c r="H11" s="257" t="str">
        <f>'[3]1 -Profit Calc'!A20</f>
        <v>Classroom 7</v>
      </c>
      <c r="I11" s="258">
        <f>'[3]1 -Profit Calc'!C20</f>
        <v>0</v>
      </c>
      <c r="J11" s="258">
        <f t="shared" si="0"/>
        <v>0</v>
      </c>
      <c r="K11" s="259" t="e">
        <f>J11*$E$15</f>
        <v>#DIV/0!</v>
      </c>
    </row>
    <row r="12" spans="1:14" ht="18.399999999999999" thickBot="1" x14ac:dyDescent="0.6">
      <c r="A12" s="260" t="s">
        <v>9</v>
      </c>
      <c r="B12" s="261"/>
      <c r="D12" s="263" t="s">
        <v>9</v>
      </c>
      <c r="E12" s="264" t="e">
        <f t="shared" si="2"/>
        <v>#DIV/0!</v>
      </c>
      <c r="H12" s="265" t="str">
        <f>'[3]1 -Profit Calc'!A21</f>
        <v>Classroom 8</v>
      </c>
      <c r="I12" s="266">
        <f>'[3]1 -Profit Calc'!C21</f>
        <v>0</v>
      </c>
      <c r="J12" s="266">
        <f t="shared" si="0"/>
        <v>0</v>
      </c>
      <c r="K12" s="267" t="e">
        <f t="shared" ref="K12" si="3">J12*$E$15</f>
        <v>#DIV/0!</v>
      </c>
    </row>
    <row r="13" spans="1:14" ht="18.399999999999999" thickBot="1" x14ac:dyDescent="0.6">
      <c r="A13" s="268" t="s">
        <v>11</v>
      </c>
      <c r="B13" s="269">
        <f>SUM(B5:B12)</f>
        <v>0</v>
      </c>
      <c r="D13" s="270" t="s">
        <v>11</v>
      </c>
      <c r="E13" s="271" t="e">
        <f>SUM(E5:E12)</f>
        <v>#DIV/0!</v>
      </c>
      <c r="H13" s="240"/>
      <c r="K13" s="272"/>
    </row>
    <row r="14" spans="1:14" ht="18" customHeight="1" thickBot="1" x14ac:dyDescent="0.6">
      <c r="A14" s="273" t="s">
        <v>12</v>
      </c>
      <c r="B14" s="274"/>
      <c r="D14" s="275" t="s">
        <v>12</v>
      </c>
      <c r="E14" s="276">
        <f>I14*J3</f>
        <v>0</v>
      </c>
      <c r="F14" s="277" t="e">
        <f>E14/B14</f>
        <v>#DIV/0!</v>
      </c>
      <c r="H14" s="278" t="s">
        <v>30</v>
      </c>
      <c r="I14" s="278">
        <f>SUM(I5:I12)</f>
        <v>0</v>
      </c>
      <c r="J14" s="239" t="s">
        <v>0</v>
      </c>
      <c r="K14" s="272" t="s">
        <v>0</v>
      </c>
    </row>
    <row r="15" spans="1:14" ht="32.25" customHeight="1" thickBot="1" x14ac:dyDescent="0.6">
      <c r="A15" s="279" t="s">
        <v>13</v>
      </c>
      <c r="B15" s="280" t="e">
        <f>B13/B14</f>
        <v>#DIV/0!</v>
      </c>
      <c r="D15" s="270" t="s">
        <v>13</v>
      </c>
      <c r="E15" s="271" t="e">
        <f>E13/E14</f>
        <v>#DIV/0!</v>
      </c>
      <c r="H15" s="281" t="s">
        <v>51</v>
      </c>
      <c r="I15" s="282" t="s">
        <v>0</v>
      </c>
      <c r="J15" s="283">
        <f>I14*J3</f>
        <v>0</v>
      </c>
      <c r="K15" s="284" t="e">
        <f>SUM(K5:K13)</f>
        <v>#DIV/0!</v>
      </c>
      <c r="L15" s="239" t="s">
        <v>72</v>
      </c>
    </row>
    <row r="16" spans="1:14" x14ac:dyDescent="0.55000000000000004">
      <c r="K16" s="285" t="e">
        <f>B13-K15</f>
        <v>#DIV/0!</v>
      </c>
      <c r="L16" s="239" t="s">
        <v>73</v>
      </c>
    </row>
    <row r="17" spans="1:4" x14ac:dyDescent="0.55000000000000004">
      <c r="A17" s="239" t="s">
        <v>7</v>
      </c>
    </row>
    <row r="18" spans="1:4" x14ac:dyDescent="0.55000000000000004">
      <c r="A18" s="239" t="s">
        <v>0</v>
      </c>
    </row>
    <row r="20" spans="1:4" x14ac:dyDescent="0.55000000000000004">
      <c r="D20" s="240"/>
    </row>
    <row r="27" spans="1:4" x14ac:dyDescent="0.55000000000000004">
      <c r="D27" s="239" t="s">
        <v>0</v>
      </c>
    </row>
    <row r="28" spans="1:4" x14ac:dyDescent="0.55000000000000004">
      <c r="D28" s="240" t="s">
        <v>0</v>
      </c>
    </row>
    <row r="30" spans="1:4" x14ac:dyDescent="0.55000000000000004">
      <c r="D30" s="240"/>
    </row>
  </sheetData>
  <sheetProtection algorithmName="SHA-512" hashValue="vkXaoUkWyq0FjjLWQep0I2LkdytZ5HDtWO81RyktztCkWPu0HIoV784ZnEXmM8S3NqOTHJnzBGGErcpKt2mKKQ==" saltValue="Lj6EEoKE4B1BtKWYC7ehbA==" spinCount="100000" sheet="1" objects="1" scenarios="1"/>
  <pageMargins left="0.7" right="0.7" top="0.75" bottom="0.75" header="0.3" footer="0.3"/>
  <pageSetup scale="6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EE35-0347-42AC-82A2-4F3287EE692A}">
  <sheetPr>
    <tabColor theme="7" tint="0.249977111117893"/>
  </sheetPr>
  <dimension ref="B2:K77"/>
  <sheetViews>
    <sheetView zoomScale="115" zoomScaleNormal="115" workbookViewId="0">
      <selection activeCell="C39" sqref="C39"/>
    </sheetView>
  </sheetViews>
  <sheetFormatPr defaultColWidth="8.3125" defaultRowHeight="15" x14ac:dyDescent="0.4"/>
  <cols>
    <col min="1" max="1" width="1.4375" style="222" customWidth="1"/>
    <col min="2" max="2" width="16.25" style="222" customWidth="1"/>
    <col min="3" max="3" width="58" style="222" customWidth="1"/>
    <col min="4" max="4" width="14.625" style="222" customWidth="1"/>
    <col min="5" max="5" width="16.1875" style="222" customWidth="1"/>
    <col min="6" max="6" width="8.3125" style="222"/>
    <col min="7" max="7" width="36.1875" style="222" customWidth="1"/>
    <col min="8" max="8" width="11.25" style="222" bestFit="1" customWidth="1"/>
    <col min="9" max="255" width="8.3125" style="222"/>
    <col min="256" max="256" width="10.1875" style="222" customWidth="1"/>
    <col min="257" max="257" width="56" style="222" customWidth="1"/>
    <col min="258" max="258" width="8.3125" style="222"/>
    <col min="259" max="259" width="14.625" style="222" customWidth="1"/>
    <col min="260" max="260" width="8.3125" style="222"/>
    <col min="261" max="261" width="16.1875" style="222" customWidth="1"/>
    <col min="262" max="511" width="8.3125" style="222"/>
    <col min="512" max="512" width="10.1875" style="222" customWidth="1"/>
    <col min="513" max="513" width="56" style="222" customWidth="1"/>
    <col min="514" max="514" width="8.3125" style="222"/>
    <col min="515" max="515" width="14.625" style="222" customWidth="1"/>
    <col min="516" max="516" width="8.3125" style="222"/>
    <col min="517" max="517" width="16.1875" style="222" customWidth="1"/>
    <col min="518" max="767" width="8.3125" style="222"/>
    <col min="768" max="768" width="10.1875" style="222" customWidth="1"/>
    <col min="769" max="769" width="56" style="222" customWidth="1"/>
    <col min="770" max="770" width="8.3125" style="222"/>
    <col min="771" max="771" width="14.625" style="222" customWidth="1"/>
    <col min="772" max="772" width="8.3125" style="222"/>
    <col min="773" max="773" width="16.1875" style="222" customWidth="1"/>
    <col min="774" max="1023" width="8.3125" style="222"/>
    <col min="1024" max="1024" width="10.1875" style="222" customWidth="1"/>
    <col min="1025" max="1025" width="56" style="222" customWidth="1"/>
    <col min="1026" max="1026" width="8.3125" style="222"/>
    <col min="1027" max="1027" width="14.625" style="222" customWidth="1"/>
    <col min="1028" max="1028" width="8.3125" style="222"/>
    <col min="1029" max="1029" width="16.1875" style="222" customWidth="1"/>
    <col min="1030" max="1279" width="8.3125" style="222"/>
    <col min="1280" max="1280" width="10.1875" style="222" customWidth="1"/>
    <col min="1281" max="1281" width="56" style="222" customWidth="1"/>
    <col min="1282" max="1282" width="8.3125" style="222"/>
    <col min="1283" max="1283" width="14.625" style="222" customWidth="1"/>
    <col min="1284" max="1284" width="8.3125" style="222"/>
    <col min="1285" max="1285" width="16.1875" style="222" customWidth="1"/>
    <col min="1286" max="1535" width="8.3125" style="222"/>
    <col min="1536" max="1536" width="10.1875" style="222" customWidth="1"/>
    <col min="1537" max="1537" width="56" style="222" customWidth="1"/>
    <col min="1538" max="1538" width="8.3125" style="222"/>
    <col min="1539" max="1539" width="14.625" style="222" customWidth="1"/>
    <col min="1540" max="1540" width="8.3125" style="222"/>
    <col min="1541" max="1541" width="16.1875" style="222" customWidth="1"/>
    <col min="1542" max="1791" width="8.3125" style="222"/>
    <col min="1792" max="1792" width="10.1875" style="222" customWidth="1"/>
    <col min="1793" max="1793" width="56" style="222" customWidth="1"/>
    <col min="1794" max="1794" width="8.3125" style="222"/>
    <col min="1795" max="1795" width="14.625" style="222" customWidth="1"/>
    <col min="1796" max="1796" width="8.3125" style="222"/>
    <col min="1797" max="1797" width="16.1875" style="222" customWidth="1"/>
    <col min="1798" max="2047" width="8.3125" style="222"/>
    <col min="2048" max="2048" width="10.1875" style="222" customWidth="1"/>
    <col min="2049" max="2049" width="56" style="222" customWidth="1"/>
    <col min="2050" max="2050" width="8.3125" style="222"/>
    <col min="2051" max="2051" width="14.625" style="222" customWidth="1"/>
    <col min="2052" max="2052" width="8.3125" style="222"/>
    <col min="2053" max="2053" width="16.1875" style="222" customWidth="1"/>
    <col min="2054" max="2303" width="8.3125" style="222"/>
    <col min="2304" max="2304" width="10.1875" style="222" customWidth="1"/>
    <col min="2305" max="2305" width="56" style="222" customWidth="1"/>
    <col min="2306" max="2306" width="8.3125" style="222"/>
    <col min="2307" max="2307" width="14.625" style="222" customWidth="1"/>
    <col min="2308" max="2308" width="8.3125" style="222"/>
    <col min="2309" max="2309" width="16.1875" style="222" customWidth="1"/>
    <col min="2310" max="2559" width="8.3125" style="222"/>
    <col min="2560" max="2560" width="10.1875" style="222" customWidth="1"/>
    <col min="2561" max="2561" width="56" style="222" customWidth="1"/>
    <col min="2562" max="2562" width="8.3125" style="222"/>
    <col min="2563" max="2563" width="14.625" style="222" customWidth="1"/>
    <col min="2564" max="2564" width="8.3125" style="222"/>
    <col min="2565" max="2565" width="16.1875" style="222" customWidth="1"/>
    <col min="2566" max="2815" width="8.3125" style="222"/>
    <col min="2816" max="2816" width="10.1875" style="222" customWidth="1"/>
    <col min="2817" max="2817" width="56" style="222" customWidth="1"/>
    <col min="2818" max="2818" width="8.3125" style="222"/>
    <col min="2819" max="2819" width="14.625" style="222" customWidth="1"/>
    <col min="2820" max="2820" width="8.3125" style="222"/>
    <col min="2821" max="2821" width="16.1875" style="222" customWidth="1"/>
    <col min="2822" max="3071" width="8.3125" style="222"/>
    <col min="3072" max="3072" width="10.1875" style="222" customWidth="1"/>
    <col min="3073" max="3073" width="56" style="222" customWidth="1"/>
    <col min="3074" max="3074" width="8.3125" style="222"/>
    <col min="3075" max="3075" width="14.625" style="222" customWidth="1"/>
    <col min="3076" max="3076" width="8.3125" style="222"/>
    <col min="3077" max="3077" width="16.1875" style="222" customWidth="1"/>
    <col min="3078" max="3327" width="8.3125" style="222"/>
    <col min="3328" max="3328" width="10.1875" style="222" customWidth="1"/>
    <col min="3329" max="3329" width="56" style="222" customWidth="1"/>
    <col min="3330" max="3330" width="8.3125" style="222"/>
    <col min="3331" max="3331" width="14.625" style="222" customWidth="1"/>
    <col min="3332" max="3332" width="8.3125" style="222"/>
    <col min="3333" max="3333" width="16.1875" style="222" customWidth="1"/>
    <col min="3334" max="3583" width="8.3125" style="222"/>
    <col min="3584" max="3584" width="10.1875" style="222" customWidth="1"/>
    <col min="3585" max="3585" width="56" style="222" customWidth="1"/>
    <col min="3586" max="3586" width="8.3125" style="222"/>
    <col min="3587" max="3587" width="14.625" style="222" customWidth="1"/>
    <col min="3588" max="3588" width="8.3125" style="222"/>
    <col min="3589" max="3589" width="16.1875" style="222" customWidth="1"/>
    <col min="3590" max="3839" width="8.3125" style="222"/>
    <col min="3840" max="3840" width="10.1875" style="222" customWidth="1"/>
    <col min="3841" max="3841" width="56" style="222" customWidth="1"/>
    <col min="3842" max="3842" width="8.3125" style="222"/>
    <col min="3843" max="3843" width="14.625" style="222" customWidth="1"/>
    <col min="3844" max="3844" width="8.3125" style="222"/>
    <col min="3845" max="3845" width="16.1875" style="222" customWidth="1"/>
    <col min="3846" max="4095" width="8.3125" style="222"/>
    <col min="4096" max="4096" width="10.1875" style="222" customWidth="1"/>
    <col min="4097" max="4097" width="56" style="222" customWidth="1"/>
    <col min="4098" max="4098" width="8.3125" style="222"/>
    <col min="4099" max="4099" width="14.625" style="222" customWidth="1"/>
    <col min="4100" max="4100" width="8.3125" style="222"/>
    <col min="4101" max="4101" width="16.1875" style="222" customWidth="1"/>
    <col min="4102" max="4351" width="8.3125" style="222"/>
    <col min="4352" max="4352" width="10.1875" style="222" customWidth="1"/>
    <col min="4353" max="4353" width="56" style="222" customWidth="1"/>
    <col min="4354" max="4354" width="8.3125" style="222"/>
    <col min="4355" max="4355" width="14.625" style="222" customWidth="1"/>
    <col min="4356" max="4356" width="8.3125" style="222"/>
    <col min="4357" max="4357" width="16.1875" style="222" customWidth="1"/>
    <col min="4358" max="4607" width="8.3125" style="222"/>
    <col min="4608" max="4608" width="10.1875" style="222" customWidth="1"/>
    <col min="4609" max="4609" width="56" style="222" customWidth="1"/>
    <col min="4610" max="4610" width="8.3125" style="222"/>
    <col min="4611" max="4611" width="14.625" style="222" customWidth="1"/>
    <col min="4612" max="4612" width="8.3125" style="222"/>
    <col min="4613" max="4613" width="16.1875" style="222" customWidth="1"/>
    <col min="4614" max="4863" width="8.3125" style="222"/>
    <col min="4864" max="4864" width="10.1875" style="222" customWidth="1"/>
    <col min="4865" max="4865" width="56" style="222" customWidth="1"/>
    <col min="4866" max="4866" width="8.3125" style="222"/>
    <col min="4867" max="4867" width="14.625" style="222" customWidth="1"/>
    <col min="4868" max="4868" width="8.3125" style="222"/>
    <col min="4869" max="4869" width="16.1875" style="222" customWidth="1"/>
    <col min="4870" max="5119" width="8.3125" style="222"/>
    <col min="5120" max="5120" width="10.1875" style="222" customWidth="1"/>
    <col min="5121" max="5121" width="56" style="222" customWidth="1"/>
    <col min="5122" max="5122" width="8.3125" style="222"/>
    <col min="5123" max="5123" width="14.625" style="222" customWidth="1"/>
    <col min="5124" max="5124" width="8.3125" style="222"/>
    <col min="5125" max="5125" width="16.1875" style="222" customWidth="1"/>
    <col min="5126" max="5375" width="8.3125" style="222"/>
    <col min="5376" max="5376" width="10.1875" style="222" customWidth="1"/>
    <col min="5377" max="5377" width="56" style="222" customWidth="1"/>
    <col min="5378" max="5378" width="8.3125" style="222"/>
    <col min="5379" max="5379" width="14.625" style="222" customWidth="1"/>
    <col min="5380" max="5380" width="8.3125" style="222"/>
    <col min="5381" max="5381" width="16.1875" style="222" customWidth="1"/>
    <col min="5382" max="5631" width="8.3125" style="222"/>
    <col min="5632" max="5632" width="10.1875" style="222" customWidth="1"/>
    <col min="5633" max="5633" width="56" style="222" customWidth="1"/>
    <col min="5634" max="5634" width="8.3125" style="222"/>
    <col min="5635" max="5635" width="14.625" style="222" customWidth="1"/>
    <col min="5636" max="5636" width="8.3125" style="222"/>
    <col min="5637" max="5637" width="16.1875" style="222" customWidth="1"/>
    <col min="5638" max="5887" width="8.3125" style="222"/>
    <col min="5888" max="5888" width="10.1875" style="222" customWidth="1"/>
    <col min="5889" max="5889" width="56" style="222" customWidth="1"/>
    <col min="5890" max="5890" width="8.3125" style="222"/>
    <col min="5891" max="5891" width="14.625" style="222" customWidth="1"/>
    <col min="5892" max="5892" width="8.3125" style="222"/>
    <col min="5893" max="5893" width="16.1875" style="222" customWidth="1"/>
    <col min="5894" max="6143" width="8.3125" style="222"/>
    <col min="6144" max="6144" width="10.1875" style="222" customWidth="1"/>
    <col min="6145" max="6145" width="56" style="222" customWidth="1"/>
    <col min="6146" max="6146" width="8.3125" style="222"/>
    <col min="6147" max="6147" width="14.625" style="222" customWidth="1"/>
    <col min="6148" max="6148" width="8.3125" style="222"/>
    <col min="6149" max="6149" width="16.1875" style="222" customWidth="1"/>
    <col min="6150" max="6399" width="8.3125" style="222"/>
    <col min="6400" max="6400" width="10.1875" style="222" customWidth="1"/>
    <col min="6401" max="6401" width="56" style="222" customWidth="1"/>
    <col min="6402" max="6402" width="8.3125" style="222"/>
    <col min="6403" max="6403" width="14.625" style="222" customWidth="1"/>
    <col min="6404" max="6404" width="8.3125" style="222"/>
    <col min="6405" max="6405" width="16.1875" style="222" customWidth="1"/>
    <col min="6406" max="6655" width="8.3125" style="222"/>
    <col min="6656" max="6656" width="10.1875" style="222" customWidth="1"/>
    <col min="6657" max="6657" width="56" style="222" customWidth="1"/>
    <col min="6658" max="6658" width="8.3125" style="222"/>
    <col min="6659" max="6659" width="14.625" style="222" customWidth="1"/>
    <col min="6660" max="6660" width="8.3125" style="222"/>
    <col min="6661" max="6661" width="16.1875" style="222" customWidth="1"/>
    <col min="6662" max="6911" width="8.3125" style="222"/>
    <col min="6912" max="6912" width="10.1875" style="222" customWidth="1"/>
    <col min="6913" max="6913" width="56" style="222" customWidth="1"/>
    <col min="6914" max="6914" width="8.3125" style="222"/>
    <col min="6915" max="6915" width="14.625" style="222" customWidth="1"/>
    <col min="6916" max="6916" width="8.3125" style="222"/>
    <col min="6917" max="6917" width="16.1875" style="222" customWidth="1"/>
    <col min="6918" max="7167" width="8.3125" style="222"/>
    <col min="7168" max="7168" width="10.1875" style="222" customWidth="1"/>
    <col min="7169" max="7169" width="56" style="222" customWidth="1"/>
    <col min="7170" max="7170" width="8.3125" style="222"/>
    <col min="7171" max="7171" width="14.625" style="222" customWidth="1"/>
    <col min="7172" max="7172" width="8.3125" style="222"/>
    <col min="7173" max="7173" width="16.1875" style="222" customWidth="1"/>
    <col min="7174" max="7423" width="8.3125" style="222"/>
    <col min="7424" max="7424" width="10.1875" style="222" customWidth="1"/>
    <col min="7425" max="7425" width="56" style="222" customWidth="1"/>
    <col min="7426" max="7426" width="8.3125" style="222"/>
    <col min="7427" max="7427" width="14.625" style="222" customWidth="1"/>
    <col min="7428" max="7428" width="8.3125" style="222"/>
    <col min="7429" max="7429" width="16.1875" style="222" customWidth="1"/>
    <col min="7430" max="7679" width="8.3125" style="222"/>
    <col min="7680" max="7680" width="10.1875" style="222" customWidth="1"/>
    <col min="7681" max="7681" width="56" style="222" customWidth="1"/>
    <col min="7682" max="7682" width="8.3125" style="222"/>
    <col min="7683" max="7683" width="14.625" style="222" customWidth="1"/>
    <col min="7684" max="7684" width="8.3125" style="222"/>
    <col min="7685" max="7685" width="16.1875" style="222" customWidth="1"/>
    <col min="7686" max="7935" width="8.3125" style="222"/>
    <col min="7936" max="7936" width="10.1875" style="222" customWidth="1"/>
    <col min="7937" max="7937" width="56" style="222" customWidth="1"/>
    <col min="7938" max="7938" width="8.3125" style="222"/>
    <col min="7939" max="7939" width="14.625" style="222" customWidth="1"/>
    <col min="7940" max="7940" width="8.3125" style="222"/>
    <col min="7941" max="7941" width="16.1875" style="222" customWidth="1"/>
    <col min="7942" max="8191" width="8.3125" style="222"/>
    <col min="8192" max="8192" width="10.1875" style="222" customWidth="1"/>
    <col min="8193" max="8193" width="56" style="222" customWidth="1"/>
    <col min="8194" max="8194" width="8.3125" style="222"/>
    <col min="8195" max="8195" width="14.625" style="222" customWidth="1"/>
    <col min="8196" max="8196" width="8.3125" style="222"/>
    <col min="8197" max="8197" width="16.1875" style="222" customWidth="1"/>
    <col min="8198" max="8447" width="8.3125" style="222"/>
    <col min="8448" max="8448" width="10.1875" style="222" customWidth="1"/>
    <col min="8449" max="8449" width="56" style="222" customWidth="1"/>
    <col min="8450" max="8450" width="8.3125" style="222"/>
    <col min="8451" max="8451" width="14.625" style="222" customWidth="1"/>
    <col min="8452" max="8452" width="8.3125" style="222"/>
    <col min="8453" max="8453" width="16.1875" style="222" customWidth="1"/>
    <col min="8454" max="8703" width="8.3125" style="222"/>
    <col min="8704" max="8704" width="10.1875" style="222" customWidth="1"/>
    <col min="8705" max="8705" width="56" style="222" customWidth="1"/>
    <col min="8706" max="8706" width="8.3125" style="222"/>
    <col min="8707" max="8707" width="14.625" style="222" customWidth="1"/>
    <col min="8708" max="8708" width="8.3125" style="222"/>
    <col min="8709" max="8709" width="16.1875" style="222" customWidth="1"/>
    <col min="8710" max="8959" width="8.3125" style="222"/>
    <col min="8960" max="8960" width="10.1875" style="222" customWidth="1"/>
    <col min="8961" max="8961" width="56" style="222" customWidth="1"/>
    <col min="8962" max="8962" width="8.3125" style="222"/>
    <col min="8963" max="8963" width="14.625" style="222" customWidth="1"/>
    <col min="8964" max="8964" width="8.3125" style="222"/>
    <col min="8965" max="8965" width="16.1875" style="222" customWidth="1"/>
    <col min="8966" max="9215" width="8.3125" style="222"/>
    <col min="9216" max="9216" width="10.1875" style="222" customWidth="1"/>
    <col min="9217" max="9217" width="56" style="222" customWidth="1"/>
    <col min="9218" max="9218" width="8.3125" style="222"/>
    <col min="9219" max="9219" width="14.625" style="222" customWidth="1"/>
    <col min="9220" max="9220" width="8.3125" style="222"/>
    <col min="9221" max="9221" width="16.1875" style="222" customWidth="1"/>
    <col min="9222" max="9471" width="8.3125" style="222"/>
    <col min="9472" max="9472" width="10.1875" style="222" customWidth="1"/>
    <col min="9473" max="9473" width="56" style="222" customWidth="1"/>
    <col min="9474" max="9474" width="8.3125" style="222"/>
    <col min="9475" max="9475" width="14.625" style="222" customWidth="1"/>
    <col min="9476" max="9476" width="8.3125" style="222"/>
    <col min="9477" max="9477" width="16.1875" style="222" customWidth="1"/>
    <col min="9478" max="9727" width="8.3125" style="222"/>
    <col min="9728" max="9728" width="10.1875" style="222" customWidth="1"/>
    <col min="9729" max="9729" width="56" style="222" customWidth="1"/>
    <col min="9730" max="9730" width="8.3125" style="222"/>
    <col min="9731" max="9731" width="14.625" style="222" customWidth="1"/>
    <col min="9732" max="9732" width="8.3125" style="222"/>
    <col min="9733" max="9733" width="16.1875" style="222" customWidth="1"/>
    <col min="9734" max="9983" width="8.3125" style="222"/>
    <col min="9984" max="9984" width="10.1875" style="222" customWidth="1"/>
    <col min="9985" max="9985" width="56" style="222" customWidth="1"/>
    <col min="9986" max="9986" width="8.3125" style="222"/>
    <col min="9987" max="9987" width="14.625" style="222" customWidth="1"/>
    <col min="9988" max="9988" width="8.3125" style="222"/>
    <col min="9989" max="9989" width="16.1875" style="222" customWidth="1"/>
    <col min="9990" max="10239" width="8.3125" style="222"/>
    <col min="10240" max="10240" width="10.1875" style="222" customWidth="1"/>
    <col min="10241" max="10241" width="56" style="222" customWidth="1"/>
    <col min="10242" max="10242" width="8.3125" style="222"/>
    <col min="10243" max="10243" width="14.625" style="222" customWidth="1"/>
    <col min="10244" max="10244" width="8.3125" style="222"/>
    <col min="10245" max="10245" width="16.1875" style="222" customWidth="1"/>
    <col min="10246" max="10495" width="8.3125" style="222"/>
    <col min="10496" max="10496" width="10.1875" style="222" customWidth="1"/>
    <col min="10497" max="10497" width="56" style="222" customWidth="1"/>
    <col min="10498" max="10498" width="8.3125" style="222"/>
    <col min="10499" max="10499" width="14.625" style="222" customWidth="1"/>
    <col min="10500" max="10500" width="8.3125" style="222"/>
    <col min="10501" max="10501" width="16.1875" style="222" customWidth="1"/>
    <col min="10502" max="10751" width="8.3125" style="222"/>
    <col min="10752" max="10752" width="10.1875" style="222" customWidth="1"/>
    <col min="10753" max="10753" width="56" style="222" customWidth="1"/>
    <col min="10754" max="10754" width="8.3125" style="222"/>
    <col min="10755" max="10755" width="14.625" style="222" customWidth="1"/>
    <col min="10756" max="10756" width="8.3125" style="222"/>
    <col min="10757" max="10757" width="16.1875" style="222" customWidth="1"/>
    <col min="10758" max="11007" width="8.3125" style="222"/>
    <col min="11008" max="11008" width="10.1875" style="222" customWidth="1"/>
    <col min="11009" max="11009" width="56" style="222" customWidth="1"/>
    <col min="11010" max="11010" width="8.3125" style="222"/>
    <col min="11011" max="11011" width="14.625" style="222" customWidth="1"/>
    <col min="11012" max="11012" width="8.3125" style="222"/>
    <col min="11013" max="11013" width="16.1875" style="222" customWidth="1"/>
    <col min="11014" max="11263" width="8.3125" style="222"/>
    <col min="11264" max="11264" width="10.1875" style="222" customWidth="1"/>
    <col min="11265" max="11265" width="56" style="222" customWidth="1"/>
    <col min="11266" max="11266" width="8.3125" style="222"/>
    <col min="11267" max="11267" width="14.625" style="222" customWidth="1"/>
    <col min="11268" max="11268" width="8.3125" style="222"/>
    <col min="11269" max="11269" width="16.1875" style="222" customWidth="1"/>
    <col min="11270" max="11519" width="8.3125" style="222"/>
    <col min="11520" max="11520" width="10.1875" style="222" customWidth="1"/>
    <col min="11521" max="11521" width="56" style="222" customWidth="1"/>
    <col min="11522" max="11522" width="8.3125" style="222"/>
    <col min="11523" max="11523" width="14.625" style="222" customWidth="1"/>
    <col min="11524" max="11524" width="8.3125" style="222"/>
    <col min="11525" max="11525" width="16.1875" style="222" customWidth="1"/>
    <col min="11526" max="11775" width="8.3125" style="222"/>
    <col min="11776" max="11776" width="10.1875" style="222" customWidth="1"/>
    <col min="11777" max="11777" width="56" style="222" customWidth="1"/>
    <col min="11778" max="11778" width="8.3125" style="222"/>
    <col min="11779" max="11779" width="14.625" style="222" customWidth="1"/>
    <col min="11780" max="11780" width="8.3125" style="222"/>
    <col min="11781" max="11781" width="16.1875" style="222" customWidth="1"/>
    <col min="11782" max="12031" width="8.3125" style="222"/>
    <col min="12032" max="12032" width="10.1875" style="222" customWidth="1"/>
    <col min="12033" max="12033" width="56" style="222" customWidth="1"/>
    <col min="12034" max="12034" width="8.3125" style="222"/>
    <col min="12035" max="12035" width="14.625" style="222" customWidth="1"/>
    <col min="12036" max="12036" width="8.3125" style="222"/>
    <col min="12037" max="12037" width="16.1875" style="222" customWidth="1"/>
    <col min="12038" max="12287" width="8.3125" style="222"/>
    <col min="12288" max="12288" width="10.1875" style="222" customWidth="1"/>
    <col min="12289" max="12289" width="56" style="222" customWidth="1"/>
    <col min="12290" max="12290" width="8.3125" style="222"/>
    <col min="12291" max="12291" width="14.625" style="222" customWidth="1"/>
    <col min="12292" max="12292" width="8.3125" style="222"/>
    <col min="12293" max="12293" width="16.1875" style="222" customWidth="1"/>
    <col min="12294" max="12543" width="8.3125" style="222"/>
    <col min="12544" max="12544" width="10.1875" style="222" customWidth="1"/>
    <col min="12545" max="12545" width="56" style="222" customWidth="1"/>
    <col min="12546" max="12546" width="8.3125" style="222"/>
    <col min="12547" max="12547" width="14.625" style="222" customWidth="1"/>
    <col min="12548" max="12548" width="8.3125" style="222"/>
    <col min="12549" max="12549" width="16.1875" style="222" customWidth="1"/>
    <col min="12550" max="12799" width="8.3125" style="222"/>
    <col min="12800" max="12800" width="10.1875" style="222" customWidth="1"/>
    <col min="12801" max="12801" width="56" style="222" customWidth="1"/>
    <col min="12802" max="12802" width="8.3125" style="222"/>
    <col min="12803" max="12803" width="14.625" style="222" customWidth="1"/>
    <col min="12804" max="12804" width="8.3125" style="222"/>
    <col min="12805" max="12805" width="16.1875" style="222" customWidth="1"/>
    <col min="12806" max="13055" width="8.3125" style="222"/>
    <col min="13056" max="13056" width="10.1875" style="222" customWidth="1"/>
    <col min="13057" max="13057" width="56" style="222" customWidth="1"/>
    <col min="13058" max="13058" width="8.3125" style="222"/>
    <col min="13059" max="13059" width="14.625" style="222" customWidth="1"/>
    <col min="13060" max="13060" width="8.3125" style="222"/>
    <col min="13061" max="13061" width="16.1875" style="222" customWidth="1"/>
    <col min="13062" max="13311" width="8.3125" style="222"/>
    <col min="13312" max="13312" width="10.1875" style="222" customWidth="1"/>
    <col min="13313" max="13313" width="56" style="222" customWidth="1"/>
    <col min="13314" max="13314" width="8.3125" style="222"/>
    <col min="13315" max="13315" width="14.625" style="222" customWidth="1"/>
    <col min="13316" max="13316" width="8.3125" style="222"/>
    <col min="13317" max="13317" width="16.1875" style="222" customWidth="1"/>
    <col min="13318" max="13567" width="8.3125" style="222"/>
    <col min="13568" max="13568" width="10.1875" style="222" customWidth="1"/>
    <col min="13569" max="13569" width="56" style="222" customWidth="1"/>
    <col min="13570" max="13570" width="8.3125" style="222"/>
    <col min="13571" max="13571" width="14.625" style="222" customWidth="1"/>
    <col min="13572" max="13572" width="8.3125" style="222"/>
    <col min="13573" max="13573" width="16.1875" style="222" customWidth="1"/>
    <col min="13574" max="13823" width="8.3125" style="222"/>
    <col min="13824" max="13824" width="10.1875" style="222" customWidth="1"/>
    <col min="13825" max="13825" width="56" style="222" customWidth="1"/>
    <col min="13826" max="13826" width="8.3125" style="222"/>
    <col min="13827" max="13827" width="14.625" style="222" customWidth="1"/>
    <col min="13828" max="13828" width="8.3125" style="222"/>
    <col min="13829" max="13829" width="16.1875" style="222" customWidth="1"/>
    <col min="13830" max="14079" width="8.3125" style="222"/>
    <col min="14080" max="14080" width="10.1875" style="222" customWidth="1"/>
    <col min="14081" max="14081" width="56" style="222" customWidth="1"/>
    <col min="14082" max="14082" width="8.3125" style="222"/>
    <col min="14083" max="14083" width="14.625" style="222" customWidth="1"/>
    <col min="14084" max="14084" width="8.3125" style="222"/>
    <col min="14085" max="14085" width="16.1875" style="222" customWidth="1"/>
    <col min="14086" max="14335" width="8.3125" style="222"/>
    <col min="14336" max="14336" width="10.1875" style="222" customWidth="1"/>
    <col min="14337" max="14337" width="56" style="222" customWidth="1"/>
    <col min="14338" max="14338" width="8.3125" style="222"/>
    <col min="14339" max="14339" width="14.625" style="222" customWidth="1"/>
    <col min="14340" max="14340" width="8.3125" style="222"/>
    <col min="14341" max="14341" width="16.1875" style="222" customWidth="1"/>
    <col min="14342" max="14591" width="8.3125" style="222"/>
    <col min="14592" max="14592" width="10.1875" style="222" customWidth="1"/>
    <col min="14593" max="14593" width="56" style="222" customWidth="1"/>
    <col min="14594" max="14594" width="8.3125" style="222"/>
    <col min="14595" max="14595" width="14.625" style="222" customWidth="1"/>
    <col min="14596" max="14596" width="8.3125" style="222"/>
    <col min="14597" max="14597" width="16.1875" style="222" customWidth="1"/>
    <col min="14598" max="14847" width="8.3125" style="222"/>
    <col min="14848" max="14848" width="10.1875" style="222" customWidth="1"/>
    <col min="14849" max="14849" width="56" style="222" customWidth="1"/>
    <col min="14850" max="14850" width="8.3125" style="222"/>
    <col min="14851" max="14851" width="14.625" style="222" customWidth="1"/>
    <col min="14852" max="14852" width="8.3125" style="222"/>
    <col min="14853" max="14853" width="16.1875" style="222" customWidth="1"/>
    <col min="14854" max="15103" width="8.3125" style="222"/>
    <col min="15104" max="15104" width="10.1875" style="222" customWidth="1"/>
    <col min="15105" max="15105" width="56" style="222" customWidth="1"/>
    <col min="15106" max="15106" width="8.3125" style="222"/>
    <col min="15107" max="15107" width="14.625" style="222" customWidth="1"/>
    <col min="15108" max="15108" width="8.3125" style="222"/>
    <col min="15109" max="15109" width="16.1875" style="222" customWidth="1"/>
    <col min="15110" max="15359" width="8.3125" style="222"/>
    <col min="15360" max="15360" width="10.1875" style="222" customWidth="1"/>
    <col min="15361" max="15361" width="56" style="222" customWidth="1"/>
    <col min="15362" max="15362" width="8.3125" style="222"/>
    <col min="15363" max="15363" width="14.625" style="222" customWidth="1"/>
    <col min="15364" max="15364" width="8.3125" style="222"/>
    <col min="15365" max="15365" width="16.1875" style="222" customWidth="1"/>
    <col min="15366" max="15615" width="8.3125" style="222"/>
    <col min="15616" max="15616" width="10.1875" style="222" customWidth="1"/>
    <col min="15617" max="15617" width="56" style="222" customWidth="1"/>
    <col min="15618" max="15618" width="8.3125" style="222"/>
    <col min="15619" max="15619" width="14.625" style="222" customWidth="1"/>
    <col min="15620" max="15620" width="8.3125" style="222"/>
    <col min="15621" max="15621" width="16.1875" style="222" customWidth="1"/>
    <col min="15622" max="15871" width="8.3125" style="222"/>
    <col min="15872" max="15872" width="10.1875" style="222" customWidth="1"/>
    <col min="15873" max="15873" width="56" style="222" customWidth="1"/>
    <col min="15874" max="15874" width="8.3125" style="222"/>
    <col min="15875" max="15875" width="14.625" style="222" customWidth="1"/>
    <col min="15876" max="15876" width="8.3125" style="222"/>
    <col min="15877" max="15877" width="16.1875" style="222" customWidth="1"/>
    <col min="15878" max="16127" width="8.3125" style="222"/>
    <col min="16128" max="16128" width="10.1875" style="222" customWidth="1"/>
    <col min="16129" max="16129" width="56" style="222" customWidth="1"/>
    <col min="16130" max="16130" width="8.3125" style="222"/>
    <col min="16131" max="16131" width="14.625" style="222" customWidth="1"/>
    <col min="16132" max="16132" width="8.3125" style="222"/>
    <col min="16133" max="16133" width="16.1875" style="222" customWidth="1"/>
    <col min="16134" max="16384" width="8.3125" style="222"/>
  </cols>
  <sheetData>
    <row r="2" spans="2:11" x14ac:dyDescent="0.4">
      <c r="B2" s="209" t="s">
        <v>0</v>
      </c>
      <c r="C2" s="210" t="s">
        <v>140</v>
      </c>
      <c r="D2" s="210" t="s">
        <v>139</v>
      </c>
      <c r="E2" s="210" t="s">
        <v>37</v>
      </c>
    </row>
    <row r="3" spans="2:11" hidden="1" x14ac:dyDescent="0.4">
      <c r="D3" s="136" t="s">
        <v>94</v>
      </c>
      <c r="E3" s="136" t="s">
        <v>95</v>
      </c>
    </row>
    <row r="4" spans="2:11" x14ac:dyDescent="0.4">
      <c r="B4" s="137" t="s">
        <v>96</v>
      </c>
      <c r="C4" s="138"/>
      <c r="D4" s="139"/>
      <c r="E4" s="192"/>
    </row>
    <row r="5" spans="2:11" ht="15.75" x14ac:dyDescent="0.5">
      <c r="B5" s="138"/>
      <c r="C5" s="186" t="str">
        <f>'1 -Profit Calc'!A17</f>
        <v>Infants</v>
      </c>
      <c r="D5" s="185">
        <f>'1 -Profit Calc'!F17</f>
        <v>0</v>
      </c>
      <c r="E5" s="200"/>
    </row>
    <row r="6" spans="2:11" ht="15.75" x14ac:dyDescent="0.5">
      <c r="B6" s="138"/>
      <c r="C6" s="186" t="str">
        <f>'1 -Profit Calc'!A18</f>
        <v>Toddler</v>
      </c>
      <c r="D6" s="185">
        <f>'1 -Profit Calc'!F18</f>
        <v>0</v>
      </c>
      <c r="E6" s="200"/>
      <c r="G6" s="223"/>
      <c r="H6" s="223"/>
      <c r="I6" s="223"/>
      <c r="J6" s="223"/>
      <c r="K6" s="223"/>
    </row>
    <row r="7" spans="2:11" ht="15.75" x14ac:dyDescent="0.5">
      <c r="B7" s="138"/>
      <c r="C7" s="186" t="str">
        <f>'1 -Profit Calc'!A19</f>
        <v>2 yr</v>
      </c>
      <c r="D7" s="185">
        <f>'1 -Profit Calc'!F19</f>
        <v>0</v>
      </c>
      <c r="E7" s="200"/>
      <c r="G7" s="223"/>
      <c r="H7" s="223"/>
      <c r="I7" s="223"/>
      <c r="J7" s="223"/>
      <c r="K7" s="223"/>
    </row>
    <row r="8" spans="2:11" ht="15.75" x14ac:dyDescent="0.5">
      <c r="B8" s="138"/>
      <c r="C8" s="186" t="str">
        <f>'1 -Profit Calc'!A20</f>
        <v>Classroom 4</v>
      </c>
      <c r="D8" s="185">
        <f>'1 -Profit Calc'!F20</f>
        <v>0</v>
      </c>
      <c r="E8" s="200"/>
      <c r="G8" s="223"/>
      <c r="H8" s="195"/>
      <c r="I8" s="223"/>
      <c r="J8" s="223"/>
      <c r="K8" s="223"/>
    </row>
    <row r="9" spans="2:11" ht="15.75" x14ac:dyDescent="0.5">
      <c r="B9" s="138"/>
      <c r="C9" s="186" t="str">
        <f>'1 -Profit Calc'!A21</f>
        <v>Classroom 5</v>
      </c>
      <c r="D9" s="185">
        <f>'1 -Profit Calc'!F21</f>
        <v>0</v>
      </c>
      <c r="E9" s="200"/>
      <c r="G9" s="223"/>
      <c r="H9" s="195"/>
      <c r="I9" s="223"/>
      <c r="J9" s="223"/>
      <c r="K9" s="223"/>
    </row>
    <row r="10" spans="2:11" ht="15.75" x14ac:dyDescent="0.5">
      <c r="B10" s="138"/>
      <c r="C10" s="186" t="str">
        <f>'1 -Profit Calc'!A22</f>
        <v>Classroom 6</v>
      </c>
      <c r="D10" s="185">
        <f>'1 -Profit Calc'!F22</f>
        <v>0</v>
      </c>
      <c r="E10" s="200"/>
      <c r="G10" s="223"/>
      <c r="H10" s="195"/>
      <c r="I10" s="223"/>
      <c r="J10" s="223"/>
      <c r="K10" s="223"/>
    </row>
    <row r="11" spans="2:11" ht="15.75" x14ac:dyDescent="0.5">
      <c r="B11" s="138"/>
      <c r="C11" s="186" t="str">
        <f>'1 -Profit Calc'!A23</f>
        <v>Classroom 7</v>
      </c>
      <c r="D11" s="185">
        <f>'1 -Profit Calc'!F23</f>
        <v>0</v>
      </c>
      <c r="E11" s="200"/>
      <c r="G11" s="223"/>
      <c r="H11" s="195"/>
      <c r="I11" s="223"/>
      <c r="J11" s="223"/>
      <c r="K11" s="223"/>
    </row>
    <row r="12" spans="2:11" ht="15.75" x14ac:dyDescent="0.5">
      <c r="B12" s="138"/>
      <c r="C12" s="186" t="str">
        <f>'1 -Profit Calc'!A24</f>
        <v>Classroom 8</v>
      </c>
      <c r="D12" s="185">
        <f>'1 -Profit Calc'!F24</f>
        <v>0</v>
      </c>
      <c r="E12" s="200"/>
      <c r="G12" s="223"/>
      <c r="H12" s="195"/>
      <c r="I12" s="223"/>
      <c r="J12" s="223"/>
      <c r="K12" s="223"/>
    </row>
    <row r="13" spans="2:11" ht="15.75" x14ac:dyDescent="0.5">
      <c r="B13" s="138"/>
      <c r="C13" s="186" t="str">
        <f>'1 -Profit Calc'!A26</f>
        <v>Afterschool</v>
      </c>
      <c r="D13" s="185">
        <f>'1 -Profit Calc'!F26</f>
        <v>0</v>
      </c>
      <c r="E13" s="200"/>
      <c r="G13" s="223"/>
      <c r="H13" s="195"/>
      <c r="I13" s="223"/>
      <c r="J13" s="223"/>
      <c r="K13" s="223"/>
    </row>
    <row r="14" spans="2:11" ht="15.75" x14ac:dyDescent="0.5">
      <c r="B14" s="138"/>
      <c r="C14" s="186" t="str">
        <f>'1 -Profit Calc'!A27</f>
        <v>Summer Camp</v>
      </c>
      <c r="D14" s="185">
        <f>'1 -Profit Calc'!F27</f>
        <v>0</v>
      </c>
      <c r="E14" s="200"/>
      <c r="G14" s="223"/>
      <c r="H14" s="223"/>
      <c r="I14" s="223"/>
      <c r="J14" s="223"/>
      <c r="K14" s="223"/>
    </row>
    <row r="15" spans="2:11" ht="15.75" x14ac:dyDescent="0.5">
      <c r="B15" s="138"/>
      <c r="C15" s="186" t="str">
        <f>'1 -Profit Calc'!A28</f>
        <v>Other Services 1</v>
      </c>
      <c r="D15" s="185">
        <f>'1 -Profit Calc'!F28</f>
        <v>0</v>
      </c>
      <c r="E15" s="200"/>
      <c r="G15" s="223"/>
      <c r="H15" s="223"/>
      <c r="I15" s="223"/>
      <c r="J15" s="223"/>
      <c r="K15" s="223"/>
    </row>
    <row r="16" spans="2:11" ht="15.75" x14ac:dyDescent="0.5">
      <c r="B16" s="138"/>
      <c r="C16" s="186" t="str">
        <f>'1 -Profit Calc'!A29</f>
        <v>Other Services 2</v>
      </c>
      <c r="D16" s="185">
        <f>'1 -Profit Calc'!F29</f>
        <v>0</v>
      </c>
      <c r="E16" s="200"/>
      <c r="G16" s="223"/>
      <c r="H16" s="223"/>
      <c r="I16" s="223"/>
      <c r="J16" s="223"/>
      <c r="K16" s="223"/>
    </row>
    <row r="17" spans="2:11" x14ac:dyDescent="0.4">
      <c r="B17" s="138"/>
      <c r="C17" s="224" t="s">
        <v>131</v>
      </c>
      <c r="D17" s="225"/>
      <c r="E17" s="200"/>
      <c r="G17" s="223"/>
      <c r="H17" s="223"/>
      <c r="I17" s="223"/>
      <c r="J17" s="223"/>
      <c r="K17" s="223"/>
    </row>
    <row r="18" spans="2:11" ht="15.75" x14ac:dyDescent="0.5">
      <c r="B18" s="138"/>
      <c r="C18" s="196" t="s">
        <v>132</v>
      </c>
      <c r="D18" s="201"/>
      <c r="E18" s="200"/>
      <c r="G18" s="223"/>
      <c r="H18" s="223"/>
      <c r="I18" s="223"/>
      <c r="J18" s="223"/>
      <c r="K18" s="223"/>
    </row>
    <row r="19" spans="2:11" ht="15.75" x14ac:dyDescent="0.5">
      <c r="B19" s="138"/>
      <c r="C19" s="197" t="s">
        <v>134</v>
      </c>
      <c r="D19" s="201"/>
      <c r="E19" s="200"/>
      <c r="G19" s="223"/>
      <c r="H19" s="223"/>
      <c r="I19" s="223"/>
      <c r="J19" s="223"/>
      <c r="K19" s="223"/>
    </row>
    <row r="20" spans="2:11" ht="15.75" hidden="1" x14ac:dyDescent="0.5">
      <c r="B20" s="138"/>
      <c r="C20" s="198" t="str">
        <f>'1 -Profit Calc'!A33</f>
        <v>Note that we are only focused on the classroom direct costs - not admin space rent, director wages, van.</v>
      </c>
      <c r="D20" s="202"/>
      <c r="E20" s="203"/>
      <c r="G20" s="223"/>
      <c r="H20" s="223"/>
      <c r="I20" s="223"/>
      <c r="J20" s="223"/>
      <c r="K20" s="223"/>
    </row>
    <row r="21" spans="2:11" ht="15.75" hidden="1" x14ac:dyDescent="0.5">
      <c r="B21" s="138"/>
      <c r="C21" s="198" t="str">
        <f>'1 -Profit Calc'!A34</f>
        <v xml:space="preserve"> Unlock cell code = 1234</v>
      </c>
      <c r="D21" s="202"/>
      <c r="E21" s="203"/>
      <c r="G21" s="223"/>
      <c r="H21" s="223"/>
      <c r="I21" s="223"/>
      <c r="J21" s="223"/>
      <c r="K21" s="223"/>
    </row>
    <row r="22" spans="2:11" ht="15.75" x14ac:dyDescent="0.5">
      <c r="B22" s="138"/>
      <c r="C22" s="186" t="s">
        <v>133</v>
      </c>
      <c r="D22" s="226"/>
      <c r="E22" s="185">
        <f>SUM(D5:D19)</f>
        <v>0</v>
      </c>
      <c r="G22" s="223"/>
      <c r="H22" s="223"/>
      <c r="I22" s="223"/>
      <c r="J22" s="223"/>
      <c r="K22" s="223"/>
    </row>
    <row r="23" spans="2:11" x14ac:dyDescent="0.4">
      <c r="B23" s="137" t="s">
        <v>97</v>
      </c>
      <c r="C23" s="137"/>
      <c r="D23" s="204"/>
      <c r="E23" s="205"/>
      <c r="G23" s="223"/>
      <c r="H23" s="223"/>
      <c r="I23" s="223"/>
      <c r="J23" s="223"/>
      <c r="K23" s="223"/>
    </row>
    <row r="24" spans="2:11" ht="15.75" x14ac:dyDescent="0.5">
      <c r="B24" s="138" t="s">
        <v>98</v>
      </c>
      <c r="C24" s="199" t="s">
        <v>99</v>
      </c>
      <c r="D24" s="201"/>
      <c r="E24" s="206"/>
      <c r="G24" s="227"/>
      <c r="H24" s="223"/>
      <c r="I24" s="223"/>
      <c r="J24" s="223"/>
      <c r="K24" s="223"/>
    </row>
    <row r="25" spans="2:11" ht="15.75" x14ac:dyDescent="0.5">
      <c r="B25" s="138"/>
      <c r="C25" s="199" t="s">
        <v>100</v>
      </c>
      <c r="D25" s="201"/>
      <c r="E25" s="206"/>
      <c r="G25" s="228"/>
      <c r="H25" s="223"/>
      <c r="I25" s="223"/>
      <c r="J25" s="223"/>
      <c r="K25" s="223"/>
    </row>
    <row r="26" spans="2:11" x14ac:dyDescent="0.4">
      <c r="B26" s="138"/>
      <c r="C26" s="191" t="s">
        <v>101</v>
      </c>
      <c r="D26" s="185">
        <f>'1 -Profit Calc'!I31</f>
        <v>0</v>
      </c>
      <c r="E26" s="206"/>
      <c r="J26" s="223"/>
      <c r="K26" s="223"/>
    </row>
    <row r="27" spans="2:11" x14ac:dyDescent="0.4">
      <c r="B27" s="138"/>
      <c r="C27" s="199" t="s">
        <v>102</v>
      </c>
      <c r="D27" s="207"/>
      <c r="E27" s="206"/>
      <c r="J27" s="223"/>
      <c r="K27" s="223"/>
    </row>
    <row r="28" spans="2:11" x14ac:dyDescent="0.4">
      <c r="B28" s="138"/>
      <c r="C28" s="199" t="s">
        <v>103</v>
      </c>
      <c r="D28" s="207"/>
      <c r="E28" s="206"/>
      <c r="J28" s="223"/>
      <c r="K28" s="223"/>
    </row>
    <row r="29" spans="2:11" x14ac:dyDescent="0.4">
      <c r="B29" s="138"/>
      <c r="C29" s="199" t="s">
        <v>104</v>
      </c>
      <c r="D29" s="207"/>
      <c r="E29" s="206"/>
      <c r="J29" s="223"/>
      <c r="K29" s="223"/>
    </row>
    <row r="30" spans="2:11" x14ac:dyDescent="0.4">
      <c r="B30" s="138"/>
      <c r="C30" s="199" t="s">
        <v>105</v>
      </c>
      <c r="D30" s="201"/>
      <c r="E30" s="206"/>
      <c r="J30" s="223"/>
      <c r="K30" s="223"/>
    </row>
    <row r="31" spans="2:11" x14ac:dyDescent="0.4">
      <c r="B31" s="138"/>
      <c r="C31" s="199" t="s">
        <v>106</v>
      </c>
      <c r="D31" s="201"/>
      <c r="E31" s="206"/>
      <c r="J31" s="223"/>
      <c r="K31" s="223"/>
    </row>
    <row r="32" spans="2:11" x14ac:dyDescent="0.4">
      <c r="B32" s="138"/>
      <c r="C32" s="191" t="s">
        <v>135</v>
      </c>
      <c r="D32" s="185"/>
      <c r="E32" s="185">
        <f>SUM(D24:D31)</f>
        <v>0</v>
      </c>
      <c r="J32" s="223"/>
      <c r="K32" s="223"/>
    </row>
    <row r="33" spans="2:11" x14ac:dyDescent="0.4">
      <c r="B33" s="138" t="s">
        <v>107</v>
      </c>
      <c r="C33" s="199" t="s">
        <v>108</v>
      </c>
      <c r="D33" s="201"/>
      <c r="E33" s="206"/>
      <c r="J33" s="223"/>
      <c r="K33" s="223"/>
    </row>
    <row r="34" spans="2:11" x14ac:dyDescent="0.4">
      <c r="B34" s="138"/>
      <c r="C34" s="199" t="s">
        <v>109</v>
      </c>
      <c r="D34" s="201"/>
      <c r="E34" s="206"/>
      <c r="J34" s="223"/>
      <c r="K34" s="223"/>
    </row>
    <row r="35" spans="2:11" x14ac:dyDescent="0.4">
      <c r="B35" s="138"/>
      <c r="C35" s="199" t="s">
        <v>110</v>
      </c>
      <c r="D35" s="201"/>
      <c r="E35" s="206"/>
      <c r="J35" s="223"/>
      <c r="K35" s="223"/>
    </row>
    <row r="36" spans="2:11" x14ac:dyDescent="0.4">
      <c r="B36" s="138" t="s">
        <v>111</v>
      </c>
      <c r="C36" s="199" t="s">
        <v>112</v>
      </c>
      <c r="D36" s="201"/>
      <c r="E36" s="206"/>
      <c r="J36" s="223"/>
      <c r="K36" s="223"/>
    </row>
    <row r="37" spans="2:11" x14ac:dyDescent="0.4">
      <c r="B37" s="138"/>
      <c r="C37" s="199" t="s">
        <v>113</v>
      </c>
      <c r="D37" s="201"/>
      <c r="E37" s="206"/>
      <c r="J37" s="223"/>
      <c r="K37" s="223"/>
    </row>
    <row r="38" spans="2:11" x14ac:dyDescent="0.4">
      <c r="B38" s="138"/>
      <c r="C38" s="199" t="s">
        <v>114</v>
      </c>
      <c r="D38" s="201"/>
      <c r="E38" s="206"/>
      <c r="G38" s="229"/>
      <c r="H38" s="229"/>
      <c r="I38" s="229"/>
      <c r="J38" s="223"/>
      <c r="K38" s="223"/>
    </row>
    <row r="39" spans="2:11" x14ac:dyDescent="0.4">
      <c r="B39" s="138"/>
      <c r="C39" s="199" t="s">
        <v>115</v>
      </c>
      <c r="D39" s="201"/>
      <c r="E39" s="206"/>
      <c r="G39" s="223"/>
      <c r="H39" s="223"/>
      <c r="I39" s="223"/>
      <c r="J39" s="223"/>
      <c r="K39" s="223"/>
    </row>
    <row r="40" spans="2:11" x14ac:dyDescent="0.4">
      <c r="B40" s="138"/>
      <c r="C40" s="199" t="s">
        <v>116</v>
      </c>
      <c r="D40" s="201"/>
      <c r="E40" s="206"/>
      <c r="G40" s="223"/>
      <c r="H40" s="223"/>
      <c r="I40" s="223"/>
      <c r="J40" s="223"/>
      <c r="K40" s="223"/>
    </row>
    <row r="41" spans="2:11" x14ac:dyDescent="0.4">
      <c r="B41" s="138"/>
      <c r="C41" s="199" t="s">
        <v>117</v>
      </c>
      <c r="D41" s="201"/>
      <c r="E41" s="206"/>
      <c r="G41" s="223"/>
      <c r="H41" s="223"/>
      <c r="I41" s="223"/>
      <c r="J41" s="223"/>
      <c r="K41" s="223"/>
    </row>
    <row r="42" spans="2:11" x14ac:dyDescent="0.4">
      <c r="B42" s="138"/>
      <c r="C42" s="199" t="s">
        <v>118</v>
      </c>
      <c r="D42" s="201"/>
      <c r="E42" s="206"/>
      <c r="G42" s="223"/>
      <c r="H42" s="223"/>
      <c r="I42" s="223"/>
      <c r="J42" s="223"/>
      <c r="K42" s="223"/>
    </row>
    <row r="43" spans="2:11" x14ac:dyDescent="0.4">
      <c r="B43" s="138"/>
      <c r="C43" s="199" t="s">
        <v>119</v>
      </c>
      <c r="D43" s="201"/>
      <c r="E43" s="206"/>
      <c r="G43" s="223"/>
      <c r="H43" s="223"/>
      <c r="I43" s="223"/>
      <c r="J43" s="223"/>
      <c r="K43" s="223"/>
    </row>
    <row r="44" spans="2:11" x14ac:dyDescent="0.4">
      <c r="B44" s="138"/>
      <c r="C44" s="199" t="s">
        <v>120</v>
      </c>
      <c r="D44" s="207"/>
      <c r="E44" s="206"/>
    </row>
    <row r="45" spans="2:11" x14ac:dyDescent="0.4">
      <c r="B45" s="138"/>
      <c r="C45" s="199" t="s">
        <v>121</v>
      </c>
      <c r="D45" s="207"/>
      <c r="E45" s="206"/>
    </row>
    <row r="46" spans="2:11" x14ac:dyDescent="0.4">
      <c r="B46" s="138"/>
      <c r="C46" s="199" t="s">
        <v>122</v>
      </c>
      <c r="D46" s="207"/>
      <c r="E46" s="206"/>
    </row>
    <row r="47" spans="2:11" x14ac:dyDescent="0.4">
      <c r="B47" s="138"/>
      <c r="C47" s="199" t="s">
        <v>123</v>
      </c>
      <c r="D47" s="207"/>
      <c r="E47" s="206"/>
    </row>
    <row r="48" spans="2:11" x14ac:dyDescent="0.4">
      <c r="B48" s="138"/>
      <c r="C48" s="191" t="s">
        <v>136</v>
      </c>
      <c r="D48" s="208"/>
      <c r="E48" s="185">
        <f>SUM(D33:D47)</f>
        <v>0</v>
      </c>
    </row>
    <row r="49" spans="2:5" x14ac:dyDescent="0.4">
      <c r="B49" s="138" t="s">
        <v>124</v>
      </c>
      <c r="C49" s="191" t="str">
        <f>'4 - Rent Calc'!B5</f>
        <v>Annual rent/mortgage</v>
      </c>
      <c r="D49" s="185">
        <f>'4 - Rent Calc'!C5</f>
        <v>0</v>
      </c>
      <c r="E49" s="206"/>
    </row>
    <row r="50" spans="2:5" x14ac:dyDescent="0.4">
      <c r="B50" s="138"/>
      <c r="C50" s="191" t="str">
        <f>'4 - Rent Calc'!B6</f>
        <v>Real EstateTaxes*</v>
      </c>
      <c r="D50" s="185">
        <f>'4 - Rent Calc'!C6</f>
        <v>0</v>
      </c>
      <c r="E50" s="206"/>
    </row>
    <row r="51" spans="2:5" x14ac:dyDescent="0.4">
      <c r="B51" s="138"/>
      <c r="C51" s="191" t="str">
        <f>'4 - Rent Calc'!B7</f>
        <v>CAM**</v>
      </c>
      <c r="D51" s="185">
        <f>'4 - Rent Calc'!C7</f>
        <v>0</v>
      </c>
      <c r="E51" s="206"/>
    </row>
    <row r="52" spans="2:5" x14ac:dyDescent="0.4">
      <c r="B52" s="138"/>
      <c r="C52" s="191" t="str">
        <f>'4 - Rent Calc'!B8</f>
        <v>Property insurance</v>
      </c>
      <c r="D52" s="185">
        <f>'4 - Rent Calc'!C8</f>
        <v>0</v>
      </c>
      <c r="E52" s="206"/>
    </row>
    <row r="53" spans="2:5" x14ac:dyDescent="0.4">
      <c r="B53" s="138"/>
      <c r="C53" s="191" t="str">
        <f>'4 - Rent Calc'!B9</f>
        <v>Maintenance</v>
      </c>
      <c r="D53" s="185">
        <f>'4 - Rent Calc'!C9</f>
        <v>0</v>
      </c>
      <c r="E53" s="206"/>
    </row>
    <row r="54" spans="2:5" x14ac:dyDescent="0.4">
      <c r="B54" s="138"/>
      <c r="C54" s="191" t="str">
        <f>'4 - Rent Calc'!B10</f>
        <v>Utilities - water</v>
      </c>
      <c r="D54" s="185">
        <f>'4 - Rent Calc'!C10</f>
        <v>0</v>
      </c>
      <c r="E54" s="206"/>
    </row>
    <row r="55" spans="2:5" x14ac:dyDescent="0.4">
      <c r="B55" s="138"/>
      <c r="C55" s="191" t="str">
        <f>'4 - Rent Calc'!B11</f>
        <v>Other occup. exp.</v>
      </c>
      <c r="D55" s="185">
        <f>'4 - Rent Calc'!C11</f>
        <v>0</v>
      </c>
      <c r="E55" s="206"/>
    </row>
    <row r="56" spans="2:5" x14ac:dyDescent="0.4">
      <c r="B56" s="138"/>
      <c r="C56" s="191" t="str">
        <f>'4 - Rent Calc'!B12</f>
        <v>Other occup. exp.</v>
      </c>
      <c r="D56" s="185">
        <f>'4 - Rent Calc'!C12</f>
        <v>0</v>
      </c>
      <c r="E56" s="206"/>
    </row>
    <row r="57" spans="2:5" x14ac:dyDescent="0.4">
      <c r="B57" s="138"/>
      <c r="C57" s="191" t="str">
        <f>'4 - Rent Calc'!B13</f>
        <v>Utilities - electric</v>
      </c>
      <c r="D57" s="185">
        <f>'4 - Rent Calc'!C13</f>
        <v>0</v>
      </c>
      <c r="E57" s="206"/>
    </row>
    <row r="58" spans="2:5" x14ac:dyDescent="0.4">
      <c r="B58" s="138"/>
      <c r="C58" s="191" t="s">
        <v>137</v>
      </c>
      <c r="D58" s="230"/>
      <c r="E58" s="185">
        <f>'4 - Rent Calc'!C14</f>
        <v>0</v>
      </c>
    </row>
    <row r="59" spans="2:5" x14ac:dyDescent="0.4">
      <c r="B59" s="138" t="s">
        <v>125</v>
      </c>
      <c r="C59" s="225"/>
      <c r="D59" s="187"/>
      <c r="E59" s="187"/>
    </row>
    <row r="60" spans="2:5" hidden="1" x14ac:dyDescent="0.4">
      <c r="B60" s="138"/>
      <c r="C60" s="137"/>
      <c r="D60" s="187"/>
      <c r="E60" s="187"/>
    </row>
    <row r="61" spans="2:5" x14ac:dyDescent="0.4">
      <c r="B61" s="138"/>
      <c r="C61" s="188" t="s">
        <v>126</v>
      </c>
      <c r="D61" s="189" t="s">
        <v>0</v>
      </c>
      <c r="E61" s="189">
        <f>SUM(E24:E59)</f>
        <v>0</v>
      </c>
    </row>
    <row r="62" spans="2:5" x14ac:dyDescent="0.4">
      <c r="B62" s="190" t="s">
        <v>127</v>
      </c>
      <c r="C62" s="190"/>
      <c r="D62" s="189" t="s">
        <v>0</v>
      </c>
      <c r="E62" s="189">
        <f>E22-E61</f>
        <v>0</v>
      </c>
    </row>
    <row r="63" spans="2:5" x14ac:dyDescent="0.4">
      <c r="B63" s="191" t="s">
        <v>138</v>
      </c>
      <c r="C63" s="184"/>
      <c r="D63" s="193">
        <v>0.2</v>
      </c>
      <c r="E63" s="194">
        <f>E62*D63</f>
        <v>0</v>
      </c>
    </row>
    <row r="64" spans="2:5" x14ac:dyDescent="0.4">
      <c r="B64" s="290" t="s">
        <v>128</v>
      </c>
      <c r="C64" s="291"/>
      <c r="D64" s="194" t="s">
        <v>0</v>
      </c>
      <c r="E64" s="194">
        <f>E62-E63</f>
        <v>0</v>
      </c>
    </row>
    <row r="65" spans="3:5" x14ac:dyDescent="0.4">
      <c r="D65" s="231"/>
      <c r="E65" s="231"/>
    </row>
    <row r="66" spans="3:5" ht="15.75" x14ac:dyDescent="0.5">
      <c r="C66" s="212" t="s">
        <v>144</v>
      </c>
      <c r="D66" s="232"/>
      <c r="E66" s="233" t="s">
        <v>148</v>
      </c>
    </row>
    <row r="67" spans="3:5" ht="15.75" x14ac:dyDescent="0.5">
      <c r="C67" s="234" t="str">
        <f>C26</f>
        <v>Program teacher's compensation</v>
      </c>
      <c r="D67" s="235">
        <f>D26</f>
        <v>0</v>
      </c>
      <c r="E67" s="232"/>
    </row>
    <row r="68" spans="3:5" ht="15.75" x14ac:dyDescent="0.5">
      <c r="C68" s="234" t="str">
        <f>C34</f>
        <v>Management Compensation</v>
      </c>
      <c r="D68" s="235">
        <f>D34</f>
        <v>0</v>
      </c>
      <c r="E68" s="232"/>
    </row>
    <row r="69" spans="3:5" ht="15.75" x14ac:dyDescent="0.5">
      <c r="C69" s="234" t="str">
        <f>C35</f>
        <v>Administrative Compensation</v>
      </c>
      <c r="D69" s="235">
        <f>D35</f>
        <v>0</v>
      </c>
      <c r="E69" s="232"/>
    </row>
    <row r="70" spans="3:5" ht="15.75" x14ac:dyDescent="0.5">
      <c r="C70" s="234" t="s">
        <v>29</v>
      </c>
      <c r="D70" s="235">
        <f>SUM(D67:D69)</f>
        <v>0</v>
      </c>
      <c r="E70" s="236" t="e">
        <f>D70/E22</f>
        <v>#DIV/0!</v>
      </c>
    </row>
    <row r="71" spans="3:5" ht="15.75" x14ac:dyDescent="0.5">
      <c r="C71" s="234"/>
      <c r="D71" s="232"/>
      <c r="E71" s="232"/>
    </row>
    <row r="72" spans="3:5" ht="15.75" x14ac:dyDescent="0.5">
      <c r="C72" s="213" t="s">
        <v>145</v>
      </c>
      <c r="D72" s="232"/>
      <c r="E72" s="232"/>
    </row>
    <row r="73" spans="3:5" ht="15.75" x14ac:dyDescent="0.5">
      <c r="C73" s="234" t="str">
        <f>C58</f>
        <v>Sub Total Occupancy Costs</v>
      </c>
      <c r="D73" s="237">
        <f>E58</f>
        <v>0</v>
      </c>
      <c r="E73" s="236" t="e">
        <f>D73/E22</f>
        <v>#DIV/0!</v>
      </c>
    </row>
    <row r="74" spans="3:5" ht="15.75" x14ac:dyDescent="0.5">
      <c r="C74" s="234"/>
      <c r="D74" s="232"/>
      <c r="E74" s="232"/>
    </row>
    <row r="75" spans="3:5" ht="15.75" x14ac:dyDescent="0.5">
      <c r="C75" s="213" t="s">
        <v>146</v>
      </c>
      <c r="D75" s="237">
        <f>E61-D73-D70</f>
        <v>0</v>
      </c>
      <c r="E75" s="236" t="e">
        <f>D75/E22</f>
        <v>#DIV/0!</v>
      </c>
    </row>
    <row r="76" spans="3:5" ht="15.75" x14ac:dyDescent="0.5">
      <c r="C76" s="234"/>
      <c r="D76" s="232"/>
      <c r="E76" s="232"/>
    </row>
    <row r="77" spans="3:5" x14ac:dyDescent="0.4">
      <c r="C77" s="238" t="s">
        <v>147</v>
      </c>
      <c r="D77" s="237">
        <f>E22-D70-D73-D75</f>
        <v>0</v>
      </c>
      <c r="E77" s="236" t="e">
        <f>D77/E22</f>
        <v>#DIV/0!</v>
      </c>
    </row>
  </sheetData>
  <sheetProtection algorithmName="SHA-512" hashValue="ONAv7NqD6l10TPNbrtwnlD+JAM0kHnq3sv7mgc1KPWbmK0h6P9iuZYjU9hXmlEa9IMI5aDbQtaZeGRaonJUc5A==" saltValue="V94Y05zUKNHpHdBVoOqOLw==" spinCount="100000" sheet="1" objects="1" scenarios="1"/>
  <mergeCells count="1">
    <mergeCell ref="B64:C64"/>
  </mergeCells>
  <pageMargins left="0.75" right="0.75" top="1" bottom="1" header="0.5" footer="0.5"/>
  <pageSetup scale="57" orientation="portrait" r:id="rId1"/>
  <headerFooter scaleWithDoc="0" alignWithMargins="0">
    <oddHeader>&amp;L&amp;14Income Statement (Profit &amp; Loss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5139C20DD874A94B732B2C43F5A7D" ma:contentTypeVersion="12" ma:contentTypeDescription="Create a new document." ma:contentTypeScope="" ma:versionID="ccffad550b7097454d26c5c6ebef8e79">
  <xsd:schema xmlns:xsd="http://www.w3.org/2001/XMLSchema" xmlns:xs="http://www.w3.org/2001/XMLSchema" xmlns:p="http://schemas.microsoft.com/office/2006/metadata/properties" xmlns:ns2="9f2ffc44-eb08-4ce1-beb5-82b175f32156" xmlns:ns3="aa9f6b81-db59-4ca7-9e1f-eeb2dcf8af32" targetNamespace="http://schemas.microsoft.com/office/2006/metadata/properties" ma:root="true" ma:fieldsID="b5ac1ba9118c9ded98b9d96ed9377c18" ns2:_="" ns3:_="">
    <xsd:import namespace="9f2ffc44-eb08-4ce1-beb5-82b175f32156"/>
    <xsd:import namespace="aa9f6b81-db59-4ca7-9e1f-eeb2dcf8af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ffc44-eb08-4ce1-beb5-82b175f321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f6b81-db59-4ca7-9e1f-eeb2dcf8af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4084D0-747B-4243-8975-C10FD4DD6C45}">
  <ds:schemaRefs>
    <ds:schemaRef ds:uri="http://schemas.openxmlformats.org/package/2006/metadata/core-properties"/>
    <ds:schemaRef ds:uri="http://schemas.microsoft.com/office/2006/metadata/properties"/>
    <ds:schemaRef ds:uri="aa9f6b81-db59-4ca7-9e1f-eeb2dcf8af32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f2ffc44-eb08-4ce1-beb5-82b175f3215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02353B1-9256-4CA1-8ACE-6BDD50DF7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ffc44-eb08-4ce1-beb5-82b175f32156"/>
    <ds:schemaRef ds:uri="aa9f6b81-db59-4ca7-9e1f-eeb2dcf8af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98EAB-DA66-4BA9-821E-FE731F0CB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1 -Profit Calc</vt:lpstr>
      <vt:lpstr>2 - Tuition Calc.</vt:lpstr>
      <vt:lpstr>3 - Pay Calculator</vt:lpstr>
      <vt:lpstr>4 - Rent Calc</vt:lpstr>
      <vt:lpstr>4 - Occup. Calc</vt:lpstr>
      <vt:lpstr>Annual PL Template</vt:lpstr>
      <vt:lpstr>'1 -Profit Calc'!Print_Area</vt:lpstr>
      <vt:lpstr>'2 - Tuition Calc.'!Print_Area</vt:lpstr>
      <vt:lpstr>'3 - Pay Calculator'!Print_Area</vt:lpstr>
      <vt:lpstr>'4 - Occup. Calc'!Print_Area</vt:lpstr>
      <vt:lpstr>'4 - Rent Calc'!Print_Area</vt:lpstr>
      <vt:lpstr>'Annual PL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George Gremse</cp:lastModifiedBy>
  <cp:lastPrinted>2021-09-08T00:13:41Z</cp:lastPrinted>
  <dcterms:created xsi:type="dcterms:W3CDTF">2021-05-09T15:27:51Z</dcterms:created>
  <dcterms:modified xsi:type="dcterms:W3CDTF">2021-09-10T15:55:59Z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0x01010037B5139C20DD874A94B732B2C43F5A7D</vt:lpwstr>
  </property>
</Properties>
</file>